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_chernysheva\Desktop\Актуализ. 2017-2019\"/>
    </mc:Choice>
  </mc:AlternateContent>
  <bookViews>
    <workbookView xWindow="0" yWindow="0" windowWidth="24000" windowHeight="9720"/>
  </bookViews>
  <sheets>
    <sheet name="Лист1" sheetId="1" r:id="rId1"/>
  </sheets>
  <definedNames>
    <definedName name="_xlnm.Print_Area" localSheetId="0">Лист1!$A$1:$BC$130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  <c r="N127" i="1" l="1"/>
  <c r="N126" i="1"/>
  <c r="N125" i="1" l="1"/>
  <c r="N119" i="1" l="1"/>
  <c r="BC130" i="1" l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4" i="1"/>
  <c r="BC23" i="1"/>
  <c r="BC22" i="1"/>
  <c r="BC21" i="1"/>
  <c r="BC20" i="1"/>
  <c r="BC19" i="1"/>
  <c r="BC18" i="1"/>
  <c r="BC17" i="1"/>
  <c r="BC16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83" i="1" l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N130" i="1"/>
  <c r="I130" i="1"/>
  <c r="N123" i="1"/>
  <c r="I123" i="1"/>
  <c r="N118" i="1"/>
  <c r="I118" i="1"/>
  <c r="N117" i="1"/>
  <c r="I117" i="1"/>
  <c r="AY68" i="1" l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BC25" i="1" s="1"/>
  <c r="AY24" i="1"/>
  <c r="AY23" i="1"/>
  <c r="AY22" i="1"/>
  <c r="AY21" i="1"/>
  <c r="AY20" i="1"/>
  <c r="AY19" i="1"/>
  <c r="AY18" i="1"/>
  <c r="AY16" i="1"/>
  <c r="AY15" i="1"/>
  <c r="BC15" i="1" s="1"/>
  <c r="AY14" i="1"/>
  <c r="AY13" i="1"/>
  <c r="I43" i="1"/>
  <c r="N43" i="1"/>
  <c r="AE17" i="1"/>
  <c r="AY17" i="1" s="1"/>
  <c r="I23" i="1" l="1"/>
  <c r="N23" i="1"/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N129" i="1" l="1"/>
  <c r="N128" i="1"/>
  <c r="N124" i="1"/>
  <c r="N122" i="1"/>
  <c r="N121" i="1"/>
  <c r="N120" i="1"/>
  <c r="N116" i="1"/>
  <c r="N115" i="1"/>
  <c r="N114" i="1"/>
  <c r="N113" i="1"/>
  <c r="N112" i="1"/>
  <c r="N111" i="1"/>
  <c r="N110" i="1"/>
  <c r="N109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5" i="1"/>
  <c r="N14" i="1"/>
  <c r="N13" i="1"/>
  <c r="I129" i="1"/>
  <c r="I128" i="1"/>
  <c r="I124" i="1"/>
  <c r="I122" i="1"/>
  <c r="I121" i="1"/>
  <c r="I120" i="1"/>
  <c r="I116" i="1"/>
  <c r="I115" i="1"/>
  <c r="I114" i="1"/>
  <c r="I113" i="1"/>
  <c r="I112" i="1"/>
  <c r="I111" i="1"/>
  <c r="I110" i="1"/>
  <c r="I109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3" i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107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<sst xmlns="http://schemas.openxmlformats.org/spreadsheetml/2006/main" count="340" uniqueCount="184">
  <si>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</si>
  <si>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</si>
  <si>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</si>
  <si>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</si>
  <si>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</si>
  <si>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</si>
  <si>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</si>
  <si>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</si>
  <si>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</si>
  <si>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</si>
  <si>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</si>
  <si>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</si>
  <si>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</si>
  <si>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</si>
  <si>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</si>
  <si>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</si>
  <si>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</si>
  <si>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</si>
  <si>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</si>
  <si>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</si>
  <si>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</si>
  <si>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</si>
  <si>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</si>
  <si>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</si>
  <si>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</si>
  <si>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</si>
  <si>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</si>
  <si>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</si>
  <si>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</si>
  <si>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</si>
  <si>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</si>
  <si>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</si>
  <si>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</si>
  <si>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</si>
  <si>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</si>
  <si>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</si>
  <si>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</si>
  <si>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</si>
  <si>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</si>
  <si>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</si>
  <si>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</si>
  <si>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</si>
  <si>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</si>
  <si>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>г. Лобня, Научный городок, д. 10</t>
  </si>
  <si>
    <t>г. Лобня, Научный городок, д. 4</t>
  </si>
  <si>
    <t>г. Лобня, Научный городок, д. 8</t>
  </si>
  <si>
    <t>г. Лобня, Научный городок, д. 9</t>
  </si>
  <si>
    <t>г. Лобня, ул. 9-й Квартал, д. 5</t>
  </si>
  <si>
    <t>г. Лобня, ул. 9-й Квартал, д. 7</t>
  </si>
  <si>
    <t>г. Лобня, ул. Дружбы, д. 8/12</t>
  </si>
  <si>
    <t>г. Лобня, ул. Калинина, д. 19А</t>
  </si>
  <si>
    <t>г. Лобня, ул. Калинина, д. 19Б</t>
  </si>
  <si>
    <t>г. Лобня, ул. Калинина, д. 36</t>
  </si>
  <si>
    <t>г. Лобня, ул. Калинина, д. 6</t>
  </si>
  <si>
    <t>г. Лобня, ул. Кольцевая, д. 4</t>
  </si>
  <si>
    <t>г. Лобня, ул. Комиссара Агапова, д. 10</t>
  </si>
  <si>
    <t>г. Лобня, ул. Крупской, д. 14А</t>
  </si>
  <si>
    <t>г. Лобня, ул. Крупской, д. 16</t>
  </si>
  <si>
    <t>г. Лобня, ул. Крупской, д. 18, корп. 1</t>
  </si>
  <si>
    <t>г. Лобня, ул. Ленина, д. 1</t>
  </si>
  <si>
    <t>г. Лобня, ул. Ленина, д. 19, корп. 1</t>
  </si>
  <si>
    <t>г. Лобня, ул. Ленина, д. 45А</t>
  </si>
  <si>
    <t>г. Лобня, ул. Ленина, д. 49</t>
  </si>
  <si>
    <t>г. Лобня, ул. Маяковского, д. 3/8</t>
  </si>
  <si>
    <t>г. Лобня, ул. Мирная, д. 10</t>
  </si>
  <si>
    <t>г. Лобня, ул. Мирная, д. 8</t>
  </si>
  <si>
    <t>г. Лобня, ул. Молодежная, д. 4Б</t>
  </si>
  <si>
    <t>г. Лобня, ул. Монтажников, д. 8</t>
  </si>
  <si>
    <t>г. Лобня, ул. Первая, д. 7</t>
  </si>
  <si>
    <t>г. Лобня, ул. Победы, д. 14</t>
  </si>
  <si>
    <t>г. Лобня, ул. Победы, д. 1А/2</t>
  </si>
  <si>
    <t>г. Лобня, ул. Победы, д. 1Б</t>
  </si>
  <si>
    <t>г. Лобня, ул. Победы, д. 1В</t>
  </si>
  <si>
    <t>г. Лобня, ул. Победы, д. 2</t>
  </si>
  <si>
    <t>г. Лобня, ул. Победы, д. 24</t>
  </si>
  <si>
    <t>г. Лобня, ул. Пушкина, д. 2</t>
  </si>
  <si>
    <t>г. Лобня, ул. Спортивная, д. 3, корп. 2</t>
  </si>
  <si>
    <t>г. Лобня, ул. Спортивная, д. 3, корп. 3</t>
  </si>
  <si>
    <t>г. Лобня, ул. Текстильная, д. 1</t>
  </si>
  <si>
    <t>г. Лобня, ул. Текстильная, д. 10</t>
  </si>
  <si>
    <t>г. Лобня, ул. Туголукова, д. 10</t>
  </si>
  <si>
    <t>г. Лобня, ул. Туголукова, д. 12</t>
  </si>
  <si>
    <t>г. Лобня, ул. Туголукова, д. 4</t>
  </si>
  <si>
    <t>г. Лобня, ул. Туголукова, д. 6</t>
  </si>
  <si>
    <t>г. Лобня, ул. Туголукова, д. 8</t>
  </si>
  <si>
    <t>г. Лобня, ул. Циолковского, д. 1</t>
  </si>
  <si>
    <t>г. Лобня, ул. Чайковского, д. 10</t>
  </si>
  <si>
    <t>г. Лобня, ул. Чайковского, д. 12</t>
  </si>
  <si>
    <t>г. Лобня, ул. Чайковского, д. 6</t>
  </si>
  <si>
    <t>г. Лобня, ул. Чайковского, д. 8</t>
  </si>
  <si>
    <t>г. Лобня, ул. Чехова, д. 14</t>
  </si>
  <si>
    <t>г. Лобня, ул. Чехова, д. 4</t>
  </si>
  <si>
    <t>г. Лобня, ул. Чкалова, д. 11</t>
  </si>
  <si>
    <t>г. Лобня, ш. Букинское, д. 11, корп. 1</t>
  </si>
  <si>
    <t>г. Лобня, ш. Букинское, д. 11, корп. 2</t>
  </si>
  <si>
    <t>г. Лобня, ш. Букинское, д. 11, корп. 3</t>
  </si>
  <si>
    <t>г. Лобня, ш. Букинское, д. 13</t>
  </si>
  <si>
    <t>г. Лобня, ш. Букинское, д. 20, корп. 3</t>
  </si>
  <si>
    <t>г. Лобня, ш. Букинское, д. 8</t>
  </si>
  <si>
    <r>
      <rPr>
        <sz val="16"/>
        <color indexed="8"/>
        <rFont val="Times New Roman"/>
        <family val="1"/>
        <charset val="204"/>
      </rPr>
      <t>2017 год</t>
    </r>
    <r>
      <rPr>
        <sz val="10"/>
        <color indexed="8"/>
        <rFont val="Times New Roman"/>
        <family val="1"/>
        <charset val="204"/>
      </rPr>
      <t xml:space="preserve"> </t>
    </r>
  </si>
  <si>
    <t>панельный</t>
  </si>
  <si>
    <t>кирпичный</t>
  </si>
  <si>
    <t>блочный</t>
  </si>
  <si>
    <t xml:space="preserve">кирпичный </t>
  </si>
  <si>
    <t>блок</t>
  </si>
  <si>
    <t>шлакоблочный</t>
  </si>
  <si>
    <t>п/бет</t>
  </si>
  <si>
    <t>кирпич</t>
  </si>
  <si>
    <t>блочн</t>
  </si>
  <si>
    <t>г.Лобня, 9 Квартал д. 12</t>
  </si>
  <si>
    <t>г.Лобня, 9 Квартал д. 6</t>
  </si>
  <si>
    <t>г.Лобня, ул. Заречная, 19</t>
  </si>
  <si>
    <t>г.Лобня, ул. Калинина д. 30</t>
  </si>
  <si>
    <t>г.Лобня, ул. Калинина д. 34</t>
  </si>
  <si>
    <t>г.Лобня, ул. Кольцевая д. 15</t>
  </si>
  <si>
    <t>г.Лобня, ул.Ленина д. 2/2</t>
  </si>
  <si>
    <t>г.Лобня, ул.Ленина д. 43</t>
  </si>
  <si>
    <t>г.Лобня, ул.Ленина д. 47</t>
  </si>
  <si>
    <t>г.Лобня, ул.Ленина д. 57</t>
  </si>
  <si>
    <t>г.Лобня, ул.Мирная д. 24</t>
  </si>
  <si>
    <t>г.Лобня, ул.Мирная д. 26</t>
  </si>
  <si>
    <t>г.Лобня, ул.Мирная д. 28</t>
  </si>
  <si>
    <t>г.Лобня, Научный городок д.11</t>
  </si>
  <si>
    <t>г.Лобня, ул.Победы д. 8</t>
  </si>
  <si>
    <t>г.Лобня, ул.Строителей д. 5</t>
  </si>
  <si>
    <t>г.Лобня, ул.Строителей д. 7</t>
  </si>
  <si>
    <t>г.Лобня, ул.Строителей д. 9</t>
  </si>
  <si>
    <t>г.Лобня, ул.Чайковского д.21</t>
  </si>
  <si>
    <t>г.Лобня, ул.Чайковского д.14</t>
  </si>
  <si>
    <t>г.Лобня, ул.Циолковского д.8</t>
  </si>
  <si>
    <t>г.Лобня, ул.Чайковского д.7 корп.3</t>
  </si>
  <si>
    <t>г.Лобня, ул.Чехова д.6</t>
  </si>
  <si>
    <t>г.Лобня, ул.Чехова д.9</t>
  </si>
  <si>
    <t>г.Лобня, ул. Калинина д. 12</t>
  </si>
  <si>
    <t>г.Лобня, ул. Крупской  д. 24</t>
  </si>
  <si>
    <t>г.Лобня, ул.Ленина д. 39</t>
  </si>
  <si>
    <t>г.Лобня, ул.Ленина д. 4</t>
  </si>
  <si>
    <t>г.Лобня, ул.Победы д. 16</t>
  </si>
  <si>
    <t>г.Лобня, ул.Ленина д. 61</t>
  </si>
  <si>
    <t>г.Лобня, ул.Фестивальная  д. 4</t>
  </si>
  <si>
    <t>панель</t>
  </si>
  <si>
    <t>панели</t>
  </si>
  <si>
    <t xml:space="preserve">панельный </t>
  </si>
  <si>
    <t>ж/б блочн</t>
  </si>
  <si>
    <t>керам.-бет.</t>
  </si>
  <si>
    <t>шлакоблок</t>
  </si>
  <si>
    <t>монолит</t>
  </si>
  <si>
    <t xml:space="preserve">Краткосрочный план реализации программы капитального ремонта общего имущества в многоквартирных домах, 
расположенных на территории городского округа Лобня Московской области, на 2017-2019 гг.
</t>
  </si>
  <si>
    <t>г.Лобня, ул.Авиационная, 5</t>
  </si>
  <si>
    <t>г.Лобня, ул.Заречная, 18</t>
  </si>
  <si>
    <t>г.Лобня, ул.Иванищенко д. 6</t>
  </si>
  <si>
    <t>г.Лобня, ул.Ленина д.10</t>
  </si>
  <si>
    <t>г.Лобня, ул.Ленина д.11</t>
  </si>
  <si>
    <t>г.Лобня, ул.Ленина д. 7</t>
  </si>
  <si>
    <t>г.Лобня, ул.Маяковского д. 10</t>
  </si>
  <si>
    <t>г.Лобня, ул.Молодежная д. 4Б</t>
  </si>
  <si>
    <t>г.Лобня, Научный городок  д.5</t>
  </si>
  <si>
    <t>г.Лобня, Научный городок  д.6</t>
  </si>
  <si>
    <t>г.Лобня, ул.Текстильная  д. 12</t>
  </si>
  <si>
    <t>г.Лобня, ул.Чайковского д.13</t>
  </si>
  <si>
    <t>г.Лобня, ул.Чкалова, д.1</t>
  </si>
  <si>
    <t xml:space="preserve"> окна </t>
  </si>
  <si>
    <t>кровля</t>
  </si>
  <si>
    <t>отопл.</t>
  </si>
  <si>
    <t>лифт</t>
  </si>
  <si>
    <t xml:space="preserve">кровля </t>
  </si>
  <si>
    <t>инж.</t>
  </si>
  <si>
    <t xml:space="preserve">2018 год </t>
  </si>
  <si>
    <t>плановая дата завершения работ</t>
  </si>
  <si>
    <t>г.Лобня, ул.Ленина д. 51</t>
  </si>
  <si>
    <t>г.Лобня, ул.Некрасова д.11</t>
  </si>
  <si>
    <t>г.Лобня, ул.Ленина д. 6/3</t>
  </si>
  <si>
    <t>г.Лобня. ул.Чехова,д .2</t>
  </si>
  <si>
    <t>г.Лобня, ул.Фестивальная, д.2</t>
  </si>
  <si>
    <t>г.Лобня, ул.Ленина д. 13</t>
  </si>
  <si>
    <t>г.Лобня, ул.Ленина д. 17</t>
  </si>
  <si>
    <t>г.Лобня, ш.Букинское д.14</t>
  </si>
  <si>
    <t>г.Лобня, ш.Букинское д.10</t>
  </si>
  <si>
    <t>г.Лобня, ш.Букинское д.16</t>
  </si>
  <si>
    <t>г.Лобня, ш.Букинское д.2 к.2</t>
  </si>
  <si>
    <t>г. Лобня,ш.Букинское, д. 8</t>
  </si>
  <si>
    <t>г.Лобня, ул.Чайковского д.17</t>
  </si>
  <si>
    <t xml:space="preserve">                   2019 год </t>
  </si>
  <si>
    <t>Приложение № 1
к Постановлению Главы Администрации города Лобня 
Московской области
от _28.10.2021__   № ___1295___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</si>
</sst>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##,###,###,###,###,##0.00"/>
    <numFmt numFmtId="167" formatCode="_-* #,##0\ _₽_-;\-* #,##0\ _₽_-;_-* &quot;-&quot;??\ _₽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SansSerif"/>
      <family val="2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 applyFill="0" applyProtection="0"/>
    <xf numFmtId="0" fontId="7" fillId="0" borderId="0"/>
    <xf numFmtId="0" fontId="2" fillId="0" borderId="0"/>
    <xf numFmtId="0" fontId="1" fillId="0" borderId="0"/>
    <xf numFmtId="0" fontId="5" fillId="0" borderId="0" applyFill="0" applyProtection="0"/>
    <xf numFmtId="0" fontId="5" fillId="0" borderId="0" applyFill="0" applyProtection="0"/>
    <xf numFmtId="0" fontId="7" fillId="0" borderId="0" applyFill="0" applyProtection="0"/>
    <xf numFmtId="0" fontId="5" fillId="0" borderId="0" applyFill="0" applyProtection="0"/>
    <xf numFmtId="0" fontId="5" fillId="0" borderId="0" applyFill="0" applyProtection="0"/>
    <xf numFmtId="0" fontId="2" fillId="0" borderId="0"/>
    <xf numFmtId="0" fontId="5" fillId="0" borderId="0" applyFill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9">
    <xf numFmtId="0" fontId="0" fillId="0" borderId="0" xfId="0"/>
    <xf numFmtId="0" fontId="6" fillId="0" borderId="2" xfId="6" applyFont="1" applyFill="1" applyBorder="1" applyAlignment="1" applyProtection="1">
      <alignment horizontal="center" vertical="center" wrapText="1"/>
    </xf>
    <xf numFmtId="1" fontId="6" fillId="0" borderId="2" xfId="6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1" fontId="6" fillId="0" borderId="2" xfId="0" applyNumberFormat="1" applyFont="1" applyFill="1" applyBorder="1" applyAlignment="1" applyProtection="1">
      <alignment horizontal="center" vertical="center" textRotation="90" wrapText="1"/>
    </xf>
    <xf numFmtId="3" fontId="6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/>
    <xf numFmtId="0" fontId="8" fillId="0" borderId="2" xfId="0" applyFont="1" applyBorder="1" applyAlignment="1">
      <alignment vertical="top"/>
    </xf>
    <xf numFmtId="0" fontId="8" fillId="0" borderId="2" xfId="0" applyFont="1" applyBorder="1" applyAlignment="1"/>
    <xf numFmtId="0" fontId="8" fillId="0" borderId="2" xfId="0" applyFont="1" applyBorder="1"/>
    <xf numFmtId="4" fontId="6" fillId="2" borderId="2" xfId="0" applyNumberFormat="1" applyFont="1" applyFill="1" applyBorder="1" applyAlignment="1" applyProtection="1">
      <alignment horizontal="center" vertical="center" textRotation="90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3" fillId="0" borderId="0" xfId="6" applyFont="1"/>
    <xf numFmtId="49" fontId="3" fillId="0" borderId="0" xfId="6" applyNumberFormat="1" applyFont="1" applyFill="1" applyBorder="1" applyAlignment="1"/>
    <xf numFmtId="0" fontId="8" fillId="0" borderId="0" xfId="0" applyFont="1" applyAlignment="1"/>
    <xf numFmtId="0" fontId="9" fillId="0" borderId="0" xfId="6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Alignment="1">
      <alignment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" fontId="12" fillId="2" borderId="2" xfId="22" applyNumberFormat="1" applyFont="1" applyFill="1" applyBorder="1" applyAlignment="1">
      <alignment horizontal="center" vertical="top"/>
    </xf>
    <xf numFmtId="4" fontId="12" fillId="2" borderId="2" xfId="0" applyNumberFormat="1" applyFont="1" applyFill="1" applyBorder="1" applyAlignment="1">
      <alignment horizontal="center" vertical="top"/>
    </xf>
    <xf numFmtId="0" fontId="8" fillId="0" borderId="2" xfId="0" applyNumberFormat="1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0" xfId="0" applyFont="1"/>
    <xf numFmtId="0" fontId="8" fillId="0" borderId="2" xfId="0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17" fillId="0" borderId="0" xfId="0" applyFont="1"/>
    <xf numFmtId="0" fontId="8" fillId="0" borderId="2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8" fillId="5" borderId="2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6" fillId="0" borderId="2" xfId="10" applyFont="1" applyFill="1" applyBorder="1" applyAlignment="1" applyProtection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3" borderId="2" xfId="0" applyNumberFormat="1" applyFont="1" applyFill="1" applyBorder="1" applyAlignment="1" applyProtection="1">
      <alignment horizontal="center" wrapText="1"/>
    </xf>
    <xf numFmtId="0" fontId="8" fillId="0" borderId="4" xfId="0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" fontId="12" fillId="2" borderId="2" xfId="0" applyNumberFormat="1" applyFont="1" applyFill="1" applyBorder="1" applyAlignment="1">
      <alignment vertical="top"/>
    </xf>
    <xf numFmtId="3" fontId="8" fillId="0" borderId="0" xfId="0" applyNumberFormat="1" applyFont="1"/>
    <xf numFmtId="3" fontId="8" fillId="5" borderId="2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2" xfId="0" applyFont="1" applyFill="1" applyBorder="1" applyAlignment="1"/>
    <xf numFmtId="166" fontId="8" fillId="0" borderId="2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 wrapText="1"/>
    </xf>
    <xf numFmtId="166" fontId="8" fillId="0" borderId="2" xfId="0" applyNumberFormat="1" applyFont="1" applyFill="1" applyBorder="1" applyAlignment="1">
      <alignment wrapText="1"/>
    </xf>
    <xf numFmtId="0" fontId="14" fillId="0" borderId="14" xfId="0" applyNumberFormat="1" applyFont="1" applyFill="1" applyBorder="1" applyAlignment="1" applyProtection="1">
      <alignment wrapText="1"/>
      <protection locked="0"/>
    </xf>
    <xf numFmtId="4" fontId="18" fillId="0" borderId="14" xfId="0" applyNumberFormat="1" applyFont="1" applyFill="1" applyBorder="1" applyAlignment="1" applyProtection="1">
      <alignment wrapText="1"/>
    </xf>
    <xf numFmtId="4" fontId="14" fillId="0" borderId="14" xfId="0" applyNumberFormat="1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right" wrapText="1"/>
    </xf>
    <xf numFmtId="14" fontId="3" fillId="0" borderId="2" xfId="2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 wrapText="1"/>
    </xf>
    <xf numFmtId="167" fontId="8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 wrapText="1"/>
    </xf>
    <xf numFmtId="0" fontId="6" fillId="0" borderId="2" xfId="10" applyFont="1" applyFill="1" applyBorder="1" applyAlignment="1" applyProtection="1">
      <alignment horizontal="right" wrapText="1" shrinkToFit="1"/>
    </xf>
    <xf numFmtId="167" fontId="8" fillId="0" borderId="2" xfId="0" applyNumberFormat="1" applyFont="1" applyFill="1" applyBorder="1" applyAlignment="1">
      <alignment horizontal="right"/>
    </xf>
    <xf numFmtId="0" fontId="0" fillId="3" borderId="14" xfId="0" applyNumberFormat="1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0" fontId="0" fillId="6" borderId="14" xfId="0" applyNumberFormat="1" applyFont="1" applyFill="1" applyBorder="1" applyAlignment="1" applyProtection="1">
      <alignment wrapText="1"/>
      <protection locked="0"/>
    </xf>
    <xf numFmtId="4" fontId="3" fillId="2" borderId="0" xfId="22" applyNumberFormat="1" applyFont="1" applyFill="1" applyBorder="1" applyAlignment="1">
      <alignment horizontal="right" vertical="top"/>
    </xf>
    <xf numFmtId="0" fontId="1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3" fontId="3" fillId="0" borderId="5" xfId="2" applyNumberFormat="1" applyFont="1" applyFill="1" applyBorder="1" applyAlignment="1">
      <alignment horizontal="right" wrapText="1"/>
    </xf>
    <xf numFmtId="2" fontId="8" fillId="0" borderId="5" xfId="0" applyNumberFormat="1" applyFont="1" applyBorder="1" applyAlignment="1">
      <alignment horizontal="right"/>
    </xf>
    <xf numFmtId="0" fontId="14" fillId="0" borderId="15" xfId="0" applyNumberFormat="1" applyFont="1" applyFill="1" applyBorder="1" applyAlignment="1" applyProtection="1">
      <alignment wrapText="1"/>
      <protection locked="0"/>
    </xf>
    <xf numFmtId="0" fontId="8" fillId="0" borderId="5" xfId="0" applyFont="1" applyFill="1" applyBorder="1" applyAlignment="1">
      <alignment horizontal="right"/>
    </xf>
    <xf numFmtId="0" fontId="14" fillId="0" borderId="4" xfId="0" applyFont="1" applyBorder="1" applyAlignment="1">
      <alignment horizontal="center"/>
    </xf>
    <xf numFmtId="167" fontId="8" fillId="0" borderId="4" xfId="0" applyNumberFormat="1" applyFont="1" applyBorder="1" applyAlignment="1">
      <alignment horizontal="right"/>
    </xf>
    <xf numFmtId="3" fontId="3" fillId="0" borderId="4" xfId="2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166" fontId="8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167" fontId="8" fillId="0" borderId="7" xfId="0" applyNumberFormat="1" applyFont="1" applyBorder="1" applyAlignment="1">
      <alignment horizontal="right"/>
    </xf>
    <xf numFmtId="3" fontId="3" fillId="0" borderId="7" xfId="2" applyNumberFormat="1" applyFont="1" applyFill="1" applyBorder="1" applyAlignment="1">
      <alignment horizontal="right" wrapText="1"/>
    </xf>
    <xf numFmtId="2" fontId="8" fillId="0" borderId="7" xfId="0" applyNumberFormat="1" applyFont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14" fontId="8" fillId="0" borderId="7" xfId="0" applyNumberFormat="1" applyFont="1" applyFill="1" applyBorder="1" applyAlignment="1">
      <alignment horizontal="right"/>
    </xf>
    <xf numFmtId="14" fontId="8" fillId="0" borderId="2" xfId="0" applyNumberFormat="1" applyFont="1" applyFill="1" applyBorder="1" applyAlignment="1">
      <alignment horizontal="right" wrapText="1"/>
    </xf>
    <xf numFmtId="14" fontId="8" fillId="0" borderId="2" xfId="0" applyNumberFormat="1" applyFont="1" applyBorder="1" applyAlignment="1">
      <alignment horizontal="right"/>
    </xf>
    <xf numFmtId="0" fontId="11" fillId="0" borderId="2" xfId="6" applyFont="1" applyFill="1" applyBorder="1" applyAlignment="1" applyProtection="1">
      <alignment horizontal="center" wrapText="1"/>
    </xf>
    <xf numFmtId="0" fontId="12" fillId="2" borderId="2" xfId="0" applyFont="1" applyFill="1" applyBorder="1" applyAlignment="1">
      <alignment wrapText="1"/>
    </xf>
    <xf numFmtId="167" fontId="3" fillId="0" borderId="2" xfId="23" applyNumberFormat="1" applyFont="1" applyFill="1" applyBorder="1" applyAlignment="1">
      <alignment wrapText="1"/>
    </xf>
    <xf numFmtId="2" fontId="3" fillId="0" borderId="2" xfId="2" applyNumberFormat="1" applyFont="1" applyFill="1" applyBorder="1" applyAlignment="1">
      <alignment horizontal="right" wrapText="1"/>
    </xf>
    <xf numFmtId="0" fontId="3" fillId="0" borderId="2" xfId="2" applyNumberFormat="1" applyFont="1" applyFill="1" applyBorder="1" applyAlignment="1">
      <alignment horizontal="right" wrapText="1"/>
    </xf>
    <xf numFmtId="4" fontId="3" fillId="0" borderId="2" xfId="2" applyNumberFormat="1" applyFont="1" applyFill="1" applyBorder="1" applyAlignment="1">
      <alignment horizontal="center" wrapText="1"/>
    </xf>
    <xf numFmtId="0" fontId="3" fillId="0" borderId="2" xfId="2" applyNumberFormat="1" applyFont="1" applyFill="1" applyBorder="1" applyAlignment="1">
      <alignment wrapText="1"/>
    </xf>
    <xf numFmtId="4" fontId="18" fillId="0" borderId="14" xfId="0" applyNumberFormat="1" applyFont="1" applyFill="1" applyBorder="1" applyAlignment="1" applyProtection="1">
      <alignment horizontal="right" wrapText="1"/>
    </xf>
    <xf numFmtId="4" fontId="3" fillId="0" borderId="2" xfId="0" applyNumberFormat="1" applyFont="1" applyFill="1" applyBorder="1" applyAlignment="1">
      <alignment horizontal="right"/>
    </xf>
    <xf numFmtId="14" fontId="8" fillId="0" borderId="0" xfId="0" applyNumberFormat="1" applyFont="1" applyAlignment="1"/>
    <xf numFmtId="14" fontId="3" fillId="0" borderId="2" xfId="0" applyNumberFormat="1" applyFont="1" applyFill="1" applyBorder="1" applyAlignment="1">
      <alignment horizontal="right"/>
    </xf>
    <xf numFmtId="4" fontId="6" fillId="0" borderId="2" xfId="2" applyNumberFormat="1" applyFont="1" applyFill="1" applyBorder="1" applyAlignment="1">
      <alignment horizontal="right" wrapText="1"/>
    </xf>
    <xf numFmtId="4" fontId="3" fillId="2" borderId="2" xfId="22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/>
    </xf>
    <xf numFmtId="167" fontId="6" fillId="0" borderId="2" xfId="6" applyNumberFormat="1" applyFont="1" applyFill="1" applyBorder="1" applyAlignment="1" applyProtection="1">
      <alignment wrapText="1"/>
    </xf>
    <xf numFmtId="2" fontId="8" fillId="0" borderId="4" xfId="0" applyNumberFormat="1" applyFont="1" applyFill="1" applyBorder="1" applyAlignment="1">
      <alignment horizontal="right" wrapText="1"/>
    </xf>
    <xf numFmtId="0" fontId="6" fillId="0" borderId="2" xfId="6" applyNumberFormat="1" applyFont="1" applyFill="1" applyBorder="1" applyAlignment="1" applyProtection="1">
      <alignment horizontal="right" wrapText="1"/>
    </xf>
    <xf numFmtId="4" fontId="6" fillId="0" borderId="2" xfId="6" applyNumberFormat="1" applyFont="1" applyFill="1" applyBorder="1" applyAlignment="1" applyProtection="1">
      <alignment horizontal="center" wrapText="1"/>
    </xf>
    <xf numFmtId="0" fontId="6" fillId="0" borderId="2" xfId="6" applyNumberFormat="1" applyFont="1" applyFill="1" applyBorder="1" applyAlignment="1" applyProtection="1">
      <alignment wrapText="1"/>
    </xf>
    <xf numFmtId="4" fontId="3" fillId="0" borderId="2" xfId="0" applyNumberFormat="1" applyFont="1" applyFill="1" applyBorder="1" applyAlignment="1">
      <alignment horizontal="center"/>
    </xf>
    <xf numFmtId="4" fontId="6" fillId="0" borderId="2" xfId="6" applyNumberFormat="1" applyFont="1" applyFill="1" applyBorder="1" applyAlignment="1" applyProtection="1">
      <alignment horizontal="right" wrapText="1"/>
    </xf>
    <xf numFmtId="14" fontId="8" fillId="0" borderId="16" xfId="0" applyNumberFormat="1" applyFont="1" applyBorder="1" applyAlignment="1"/>
    <xf numFmtId="0" fontId="8" fillId="0" borderId="2" xfId="0" applyNumberFormat="1" applyFont="1" applyBorder="1" applyAlignment="1">
      <alignment horizontal="right"/>
    </xf>
    <xf numFmtId="0" fontId="8" fillId="0" borderId="2" xfId="0" applyNumberFormat="1" applyFont="1" applyFill="1" applyBorder="1" applyAlignment="1"/>
    <xf numFmtId="0" fontId="17" fillId="0" borderId="0" xfId="0" applyFont="1" applyAlignment="1"/>
    <xf numFmtId="0" fontId="8" fillId="0" borderId="2" xfId="0" applyFont="1" applyFill="1" applyBorder="1" applyAlignment="1">
      <alignment horizontal="left"/>
    </xf>
    <xf numFmtId="2" fontId="8" fillId="3" borderId="2" xfId="0" applyNumberFormat="1" applyFont="1" applyFill="1" applyBorder="1" applyAlignment="1" applyProtection="1">
      <alignment horizontal="right" wrapText="1"/>
    </xf>
    <xf numFmtId="14" fontId="8" fillId="0" borderId="17" xfId="0" applyNumberFormat="1" applyFont="1" applyBorder="1" applyAlignment="1"/>
    <xf numFmtId="0" fontId="8" fillId="0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2" fontId="8" fillId="3" borderId="2" xfId="0" applyNumberFormat="1" applyFont="1" applyFill="1" applyBorder="1" applyAlignment="1">
      <alignment horizontal="right" wrapText="1"/>
    </xf>
    <xf numFmtId="0" fontId="14" fillId="0" borderId="0" xfId="0" applyFont="1" applyFill="1" applyAlignment="1"/>
    <xf numFmtId="4" fontId="12" fillId="0" borderId="2" xfId="0" applyNumberFormat="1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right"/>
    </xf>
    <xf numFmtId="0" fontId="12" fillId="2" borderId="5" xfId="0" applyFont="1" applyFill="1" applyBorder="1" applyAlignment="1">
      <alignment wrapText="1"/>
    </xf>
    <xf numFmtId="0" fontId="8" fillId="0" borderId="5" xfId="0" applyFont="1" applyBorder="1" applyAlignment="1"/>
    <xf numFmtId="167" fontId="8" fillId="0" borderId="5" xfId="0" applyNumberFormat="1" applyFont="1" applyBorder="1" applyAlignment="1">
      <alignment horizontal="right"/>
    </xf>
    <xf numFmtId="2" fontId="3" fillId="0" borderId="5" xfId="2" applyNumberFormat="1" applyFont="1" applyFill="1" applyBorder="1" applyAlignment="1">
      <alignment horizontal="right" wrapText="1"/>
    </xf>
    <xf numFmtId="0" fontId="8" fillId="0" borderId="5" xfId="0" applyNumberFormat="1" applyFont="1" applyBorder="1" applyAlignment="1">
      <alignment horizontal="right"/>
    </xf>
    <xf numFmtId="0" fontId="8" fillId="0" borderId="5" xfId="0" applyFont="1" applyFill="1" applyBorder="1" applyAlignment="1"/>
    <xf numFmtId="0" fontId="8" fillId="0" borderId="5" xfId="0" applyNumberFormat="1" applyFont="1" applyFill="1" applyBorder="1" applyAlignment="1"/>
    <xf numFmtId="4" fontId="18" fillId="0" borderId="15" xfId="0" applyNumberFormat="1" applyFont="1" applyFill="1" applyBorder="1" applyAlignment="1" applyProtection="1">
      <alignment horizontal="right" wrapText="1"/>
    </xf>
    <xf numFmtId="4" fontId="3" fillId="0" borderId="5" xfId="0" applyNumberFormat="1" applyFont="1" applyFill="1" applyBorder="1" applyAlignment="1">
      <alignment horizontal="right"/>
    </xf>
    <xf numFmtId="4" fontId="3" fillId="2" borderId="5" xfId="22" applyNumberFormat="1" applyFont="1" applyFill="1" applyBorder="1" applyAlignment="1">
      <alignment horizontal="right"/>
    </xf>
    <xf numFmtId="0" fontId="8" fillId="0" borderId="7" xfId="0" applyFont="1" applyBorder="1" applyAlignment="1"/>
    <xf numFmtId="2" fontId="3" fillId="0" borderId="7" xfId="2" applyNumberFormat="1" applyFont="1" applyFill="1" applyBorder="1" applyAlignment="1">
      <alignment horizontal="right" wrapText="1"/>
    </xf>
    <xf numFmtId="0" fontId="8" fillId="0" borderId="7" xfId="0" applyNumberFormat="1" applyFont="1" applyBorder="1" applyAlignment="1">
      <alignment horizontal="right"/>
    </xf>
    <xf numFmtId="0" fontId="8" fillId="0" borderId="7" xfId="0" applyFont="1" applyFill="1" applyBorder="1" applyAlignment="1"/>
    <xf numFmtId="0" fontId="8" fillId="0" borderId="7" xfId="0" applyNumberFormat="1" applyFont="1" applyFill="1" applyBorder="1" applyAlignment="1"/>
    <xf numFmtId="0" fontId="14" fillId="0" borderId="4" xfId="0" applyFont="1" applyFill="1" applyBorder="1" applyAlignment="1">
      <alignment horizontal="left" wrapText="1"/>
    </xf>
    <xf numFmtId="2" fontId="3" fillId="0" borderId="4" xfId="2" applyNumberFormat="1" applyFont="1" applyFill="1" applyBorder="1" applyAlignment="1">
      <alignment horizontal="right" wrapText="1"/>
    </xf>
    <xf numFmtId="0" fontId="8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/>
    <xf numFmtId="0" fontId="8" fillId="0" borderId="4" xfId="0" applyNumberFormat="1" applyFont="1" applyFill="1" applyBorder="1" applyAlignment="1"/>
    <xf numFmtId="0" fontId="8" fillId="0" borderId="4" xfId="0" applyFont="1" applyBorder="1" applyAlignment="1"/>
    <xf numFmtId="4" fontId="3" fillId="2" borderId="4" xfId="22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right" wrapText="1"/>
    </xf>
    <xf numFmtId="4" fontId="11" fillId="4" borderId="2" xfId="0" applyNumberFormat="1" applyFont="1" applyFill="1" applyBorder="1" applyAlignment="1" applyProtection="1">
      <alignment horizontal="left"/>
    </xf>
    <xf numFmtId="0" fontId="14" fillId="3" borderId="2" xfId="0" applyFont="1" applyFill="1" applyBorder="1" applyAlignment="1">
      <alignment horizontal="left" wrapText="1"/>
    </xf>
    <xf numFmtId="0" fontId="6" fillId="0" borderId="2" xfId="10" applyFont="1" applyFill="1" applyBorder="1" applyAlignment="1" applyProtection="1">
      <alignment horizontal="left" wrapText="1" shrinkToFit="1"/>
    </xf>
    <xf numFmtId="1" fontId="11" fillId="0" borderId="3" xfId="6" applyNumberFormat="1" applyFont="1" applyFill="1" applyBorder="1" applyAlignment="1" applyProtection="1">
      <alignment horizontal="center"/>
    </xf>
    <xf numFmtId="167" fontId="8" fillId="0" borderId="2" xfId="0" applyNumberFormat="1" applyFont="1" applyBorder="1" applyAlignment="1"/>
    <xf numFmtId="0" fontId="8" fillId="0" borderId="2" xfId="0" applyNumberFormat="1" applyFont="1" applyBorder="1" applyAlignment="1"/>
    <xf numFmtId="4" fontId="3" fillId="2" borderId="2" xfId="0" applyNumberFormat="1" applyFont="1" applyFill="1" applyBorder="1" applyAlignment="1">
      <alignment horizontal="right"/>
    </xf>
    <xf numFmtId="4" fontId="19" fillId="6" borderId="14" xfId="0" applyNumberFormat="1" applyFont="1" applyFill="1" applyBorder="1" applyAlignment="1" applyProtection="1">
      <alignment horizontal="right" wrapText="1"/>
    </xf>
    <xf numFmtId="4" fontId="19" fillId="3" borderId="14" xfId="0" applyNumberFormat="1" applyFont="1" applyFill="1" applyBorder="1" applyAlignment="1" applyProtection="1">
      <alignment horizontal="right" wrapText="1"/>
    </xf>
    <xf numFmtId="14" fontId="3" fillId="2" borderId="2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0" borderId="2" xfId="0" applyNumberFormat="1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/>
    <xf numFmtId="0" fontId="14" fillId="0" borderId="5" xfId="0" applyFont="1" applyFill="1" applyBorder="1" applyAlignment="1">
      <alignment horizontal="left" wrapText="1"/>
    </xf>
    <xf numFmtId="0" fontId="6" fillId="0" borderId="5" xfId="10" applyFont="1" applyFill="1" applyBorder="1" applyAlignment="1" applyProtection="1">
      <alignment horizontal="center" wrapText="1" shrinkToFit="1"/>
    </xf>
    <xf numFmtId="0" fontId="6" fillId="0" borderId="5" xfId="10" applyFont="1" applyFill="1" applyBorder="1" applyAlignment="1" applyProtection="1">
      <alignment horizontal="left" wrapText="1" shrinkToFit="1"/>
    </xf>
    <xf numFmtId="0" fontId="6" fillId="0" borderId="5" xfId="10" applyFont="1" applyFill="1" applyBorder="1" applyAlignment="1" applyProtection="1">
      <alignment horizontal="right" wrapText="1" shrinkToFit="1"/>
    </xf>
    <xf numFmtId="166" fontId="8" fillId="0" borderId="5" xfId="0" applyNumberFormat="1" applyFont="1" applyFill="1" applyBorder="1" applyAlignment="1">
      <alignment horizontal="right" wrapText="1"/>
    </xf>
    <xf numFmtId="14" fontId="8" fillId="0" borderId="5" xfId="0" applyNumberFormat="1" applyFont="1" applyFill="1" applyBorder="1" applyAlignment="1">
      <alignment horizontal="right" wrapText="1"/>
    </xf>
    <xf numFmtId="3" fontId="8" fillId="0" borderId="5" xfId="0" applyNumberFormat="1" applyFont="1" applyFill="1" applyBorder="1" applyAlignment="1">
      <alignment horizontal="right" wrapText="1"/>
    </xf>
    <xf numFmtId="14" fontId="8" fillId="0" borderId="18" xfId="0" applyNumberFormat="1" applyFont="1" applyBorder="1" applyAlignment="1"/>
    <xf numFmtId="1" fontId="11" fillId="0" borderId="10" xfId="6" applyNumberFormat="1" applyFont="1" applyFill="1" applyBorder="1" applyAlignment="1" applyProtection="1">
      <alignment horizontal="center"/>
    </xf>
    <xf numFmtId="167" fontId="8" fillId="0" borderId="4" xfId="0" applyNumberFormat="1" applyFont="1" applyBorder="1" applyAlignment="1"/>
    <xf numFmtId="0" fontId="8" fillId="0" borderId="4" xfId="0" applyNumberFormat="1" applyFont="1" applyBorder="1" applyAlignment="1"/>
    <xf numFmtId="4" fontId="3" fillId="2" borderId="4" xfId="0" applyNumberFormat="1" applyFont="1" applyFill="1" applyBorder="1" applyAlignment="1">
      <alignment horizontal="right"/>
    </xf>
    <xf numFmtId="14" fontId="8" fillId="0" borderId="19" xfId="0" applyNumberFormat="1" applyFont="1" applyBorder="1" applyAlignment="1"/>
    <xf numFmtId="3" fontId="8" fillId="0" borderId="4" xfId="0" applyNumberFormat="1" applyFont="1" applyBorder="1" applyAlignment="1">
      <alignment horizontal="right"/>
    </xf>
    <xf numFmtId="0" fontId="0" fillId="3" borderId="20" xfId="0" applyNumberFormat="1" applyFont="1" applyFill="1" applyBorder="1" applyAlignment="1" applyProtection="1">
      <alignment wrapText="1"/>
      <protection locked="0"/>
    </xf>
    <xf numFmtId="2" fontId="14" fillId="0" borderId="2" xfId="0" applyNumberFormat="1" applyFont="1" applyFill="1" applyBorder="1" applyAlignment="1">
      <alignment horizontal="left" wrapText="1"/>
    </xf>
    <xf numFmtId="2" fontId="20" fillId="0" borderId="3" xfId="6" applyNumberFormat="1" applyFont="1" applyFill="1" applyBorder="1" applyAlignment="1" applyProtection="1">
      <alignment horizontal="left"/>
    </xf>
    <xf numFmtId="2" fontId="20" fillId="0" borderId="7" xfId="6" applyNumberFormat="1" applyFont="1" applyFill="1" applyBorder="1" applyAlignment="1" applyProtection="1">
      <alignment horizontal="left"/>
    </xf>
    <xf numFmtId="2" fontId="20" fillId="0" borderId="11" xfId="6" applyNumberFormat="1" applyFont="1" applyFill="1" applyBorder="1" applyAlignment="1" applyProtection="1">
      <alignment horizontal="left"/>
    </xf>
    <xf numFmtId="0" fontId="15" fillId="0" borderId="0" xfId="0" applyFont="1" applyAlignment="1">
      <alignment horizontal="right" vertical="top" wrapText="1"/>
    </xf>
    <xf numFmtId="2" fontId="6" fillId="0" borderId="3" xfId="6" applyNumberFormat="1" applyFont="1" applyFill="1" applyBorder="1" applyAlignment="1" applyProtection="1">
      <alignment horizontal="center" vertical="center"/>
    </xf>
    <xf numFmtId="2" fontId="6" fillId="0" borderId="11" xfId="6" applyNumberFormat="1" applyFont="1" applyFill="1" applyBorder="1" applyAlignment="1" applyProtection="1">
      <alignment horizontal="center" vertical="center"/>
    </xf>
    <xf numFmtId="2" fontId="20" fillId="0" borderId="7" xfId="6" applyNumberFormat="1" applyFont="1" applyFill="1" applyBorder="1" applyAlignment="1" applyProtection="1">
      <alignment horizontal="center"/>
    </xf>
    <xf numFmtId="3" fontId="6" fillId="0" borderId="5" xfId="6" applyNumberFormat="1" applyFont="1" applyFill="1" applyBorder="1" applyAlignment="1" applyProtection="1">
      <alignment horizontal="center" vertical="center" wrapText="1"/>
    </xf>
    <xf numFmtId="3" fontId="6" fillId="0" borderId="6" xfId="6" applyNumberFormat="1" applyFont="1" applyFill="1" applyBorder="1" applyAlignment="1" applyProtection="1">
      <alignment horizontal="center" vertical="center" wrapText="1"/>
    </xf>
    <xf numFmtId="3" fontId="6" fillId="0" borderId="4" xfId="6" applyNumberFormat="1" applyFont="1" applyFill="1" applyBorder="1" applyAlignment="1" applyProtection="1">
      <alignment horizontal="center" vertical="center" wrapText="1"/>
    </xf>
    <xf numFmtId="4" fontId="6" fillId="0" borderId="5" xfId="6" applyNumberFormat="1" applyFont="1" applyFill="1" applyBorder="1" applyAlignment="1" applyProtection="1">
      <alignment horizontal="center" vertical="center" wrapText="1"/>
    </xf>
    <xf numFmtId="4" fontId="6" fillId="0" borderId="6" xfId="6" applyNumberFormat="1" applyFont="1" applyFill="1" applyBorder="1" applyAlignment="1" applyProtection="1">
      <alignment horizontal="center" vertical="center" wrapText="1"/>
    </xf>
    <xf numFmtId="4" fontId="6" fillId="0" borderId="4" xfId="6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textRotation="90" wrapText="1"/>
    </xf>
    <xf numFmtId="3" fontId="6" fillId="0" borderId="6" xfId="0" applyNumberFormat="1" applyFont="1" applyFill="1" applyBorder="1" applyAlignment="1" applyProtection="1">
      <alignment horizontal="center" vertical="center" textRotation="90" wrapText="1"/>
    </xf>
    <xf numFmtId="3" fontId="6" fillId="0" borderId="4" xfId="0" applyNumberFormat="1" applyFont="1" applyFill="1" applyBorder="1" applyAlignment="1" applyProtection="1">
      <alignment horizontal="center" vertical="center" textRotation="90" wrapText="1"/>
    </xf>
    <xf numFmtId="0" fontId="6" fillId="0" borderId="5" xfId="0" applyFont="1" applyFill="1" applyBorder="1" applyAlignment="1" applyProtection="1">
      <alignment horizontal="center" vertical="center" textRotation="90"/>
    </xf>
    <xf numFmtId="0" fontId="6" fillId="0" borderId="6" xfId="0" applyFont="1" applyFill="1" applyBorder="1" applyAlignment="1" applyProtection="1">
      <alignment horizontal="center" vertical="center" textRotation="90"/>
    </xf>
    <xf numFmtId="0" fontId="6" fillId="0" borderId="4" xfId="0" applyFont="1" applyFill="1" applyBorder="1" applyAlignment="1" applyProtection="1">
      <alignment horizontal="center" vertical="center" textRotation="90"/>
    </xf>
    <xf numFmtId="1" fontId="6" fillId="0" borderId="5" xfId="0" applyNumberFormat="1" applyFont="1" applyFill="1" applyBorder="1" applyAlignment="1" applyProtection="1">
      <alignment horizontal="center" vertical="center" textRotation="90"/>
    </xf>
    <xf numFmtId="1" fontId="6" fillId="0" borderId="6" xfId="0" applyNumberFormat="1" applyFont="1" applyFill="1" applyBorder="1" applyAlignment="1" applyProtection="1">
      <alignment horizontal="center" vertical="center" textRotation="90"/>
    </xf>
    <xf numFmtId="1" fontId="6" fillId="0" borderId="4" xfId="0" applyNumberFormat="1" applyFont="1" applyFill="1" applyBorder="1" applyAlignment="1" applyProtection="1">
      <alignment horizontal="center" vertical="center" textRotation="90"/>
    </xf>
    <xf numFmtId="4" fontId="6" fillId="0" borderId="2" xfId="0" applyNumberFormat="1" applyFont="1" applyFill="1" applyBorder="1" applyAlignment="1" applyProtection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6" fillId="0" borderId="2" xfId="6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6" applyFont="1" applyFill="1" applyAlignment="1" applyProtection="1">
      <alignment horizontal="right" vertical="top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1" fontId="6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3" fillId="0" borderId="5" xfId="0" applyNumberFormat="1" applyFont="1" applyFill="1" applyBorder="1" applyAlignment="1">
      <alignment horizontal="center" vertical="center" textRotation="90" wrapText="1"/>
    </xf>
    <xf numFmtId="2" fontId="3" fillId="0" borderId="6" xfId="0" applyNumberFormat="1" applyFont="1" applyFill="1" applyBorder="1" applyAlignment="1">
      <alignment horizontal="center" vertical="center" textRotation="90" wrapText="1"/>
    </xf>
    <xf numFmtId="2" fontId="3" fillId="0" borderId="4" xfId="0" applyNumberFormat="1" applyFont="1" applyFill="1" applyBorder="1" applyAlignment="1">
      <alignment horizontal="center" vertical="center" textRotation="90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wrapText="1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6" fillId="0" borderId="0" xfId="6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center" vertical="center" textRotation="90" wrapText="1"/>
    </xf>
    <xf numFmtId="4" fontId="6" fillId="0" borderId="4" xfId="0" applyNumberFormat="1" applyFont="1" applyFill="1" applyBorder="1" applyAlignment="1" applyProtection="1">
      <alignment horizontal="center" vertical="center" textRotation="90" wrapText="1"/>
    </xf>
    <xf numFmtId="4" fontId="6" fillId="0" borderId="6" xfId="0" applyNumberFormat="1" applyFont="1" applyFill="1" applyBorder="1" applyAlignment="1" applyProtection="1">
      <alignment horizontal="center" vertical="center" textRotation="90" wrapText="1"/>
    </xf>
  </cellXfs>
  <cellStyles count="24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" xfId="23" builtinId="3"/>
    <cellStyle name="Финансовый 2" xfId="22"/>
    <cellStyle name="Финансовый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0"/>
  <sheetViews>
    <sheetView tabSelected="1" view="pageBreakPreview" topLeftCell="AE1" zoomScale="73" zoomScaleNormal="100" zoomScaleSheetLayoutView="73" workbookViewId="0">
      <selection activeCell="AY1" sqref="AY1:BC1"/>
    </sheetView>
  </sheetViews>
  <sheetFormatPr defaultRowHeight="15"/>
  <cols>
    <col min="1" max="1" width="6.7109375" customWidth="1"/>
    <col min="2" max="2" width="38.42578125" customWidth="1"/>
    <col min="3" max="3" width="7.7109375" customWidth="1"/>
    <col min="4" max="4" width="13.42578125" customWidth="1"/>
    <col min="5" max="5" width="6.5703125" customWidth="1"/>
    <col min="6" max="6" width="6.7109375" customWidth="1"/>
    <col min="7" max="7" width="7.85546875" customWidth="1"/>
    <col min="8" max="8" width="7.28515625" customWidth="1"/>
    <col min="9" max="10" width="6.7109375" customWidth="1"/>
    <col min="11" max="11" width="10.42578125" bestFit="1" customWidth="1"/>
    <col min="12" max="12" width="11.5703125" customWidth="1"/>
    <col min="14" max="14" width="11" customWidth="1"/>
    <col min="16" max="16" width="7.5703125" customWidth="1"/>
    <col min="18" max="18" width="11.28515625" customWidth="1"/>
    <col min="19" max="19" width="14.28515625" customWidth="1"/>
    <col min="20" max="20" width="11.28515625" customWidth="1"/>
    <col min="22" max="22" width="13.28515625" customWidth="1"/>
    <col min="23" max="23" width="10" customWidth="1"/>
    <col min="24" max="24" width="8.5703125" customWidth="1"/>
    <col min="25" max="25" width="12.85546875" customWidth="1"/>
    <col min="26" max="26" width="13.140625" customWidth="1"/>
    <col min="28" max="28" width="11.85546875" customWidth="1"/>
    <col min="29" max="29" width="11.140625" customWidth="1"/>
    <col min="30" max="30" width="10.42578125" customWidth="1"/>
    <col min="31" max="31" width="15.42578125" customWidth="1"/>
    <col min="32" max="32" width="10.42578125" customWidth="1"/>
    <col min="33" max="33" width="8.5703125" customWidth="1"/>
    <col min="34" max="34" width="13" customWidth="1"/>
    <col min="35" max="35" width="12.5703125" customWidth="1"/>
    <col min="36" max="37" width="6.7109375" customWidth="1"/>
    <col min="38" max="38" width="7.7109375" customWidth="1"/>
    <col min="39" max="39" width="6.5703125" customWidth="1"/>
    <col min="40" max="40" width="6.7109375" customWidth="1"/>
    <col min="41" max="41" width="7.7109375" customWidth="1"/>
    <col min="42" max="43" width="6.7109375" customWidth="1"/>
    <col min="44" max="44" width="7.5703125" customWidth="1"/>
    <col min="45" max="45" width="6.5703125" customWidth="1"/>
    <col min="46" max="46" width="6.7109375" customWidth="1"/>
    <col min="47" max="47" width="7.5703125" customWidth="1"/>
    <col min="48" max="48" width="6.5703125" customWidth="1"/>
    <col min="49" max="49" width="6.7109375" customWidth="1"/>
    <col min="50" max="50" width="7.5703125" customWidth="1"/>
    <col min="51" max="51" width="13.7109375" customWidth="1"/>
    <col min="52" max="52" width="13" customWidth="1"/>
    <col min="53" max="53" width="10.7109375" customWidth="1"/>
    <col min="54" max="54" width="8.42578125" customWidth="1"/>
    <col min="55" max="55" width="15.85546875" customWidth="1"/>
    <col min="56" max="56" width="5" customWidth="1"/>
  </cols>
  <sheetData>
    <row r="1" spans="1:58" ht="87" customHeight="1">
      <c r="AY1" s="198" t="s">
        <v>183</v>
      </c>
      <c r="AZ1" s="198"/>
      <c r="BA1" s="198"/>
      <c r="BB1" s="198"/>
      <c r="BC1" s="198"/>
    </row>
    <row r="2" spans="1:58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223"/>
      <c r="AZ2" s="223"/>
      <c r="BA2" s="223"/>
      <c r="BB2" s="223"/>
      <c r="BC2" s="223"/>
    </row>
    <row r="3" spans="1:58" ht="4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223"/>
      <c r="AZ3" s="223"/>
      <c r="BA3" s="223"/>
      <c r="BB3" s="223"/>
      <c r="BC3" s="223"/>
    </row>
    <row r="4" spans="1:58" ht="4.5" hidden="1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23"/>
      <c r="AZ4" s="223"/>
      <c r="BA4" s="223"/>
      <c r="BB4" s="223"/>
      <c r="BC4" s="223"/>
    </row>
    <row r="5" spans="1:58" ht="52.5" hidden="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23"/>
      <c r="AZ5" s="223"/>
      <c r="BA5" s="223"/>
      <c r="BB5" s="223"/>
      <c r="BC5" s="223"/>
    </row>
    <row r="6" spans="1:58" ht="52.5" customHeight="1">
      <c r="A6" s="18"/>
      <c r="B6" s="255" t="s">
        <v>147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0"/>
      <c r="AF6" s="20"/>
      <c r="AG6" s="3"/>
      <c r="AH6" s="3"/>
      <c r="AI6" s="3"/>
      <c r="AJ6" s="3"/>
      <c r="AK6" s="3"/>
      <c r="AL6" s="3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3"/>
      <c r="AZ6" s="3"/>
      <c r="BA6" s="3"/>
      <c r="BB6" s="3"/>
      <c r="BC6" s="3"/>
    </row>
    <row r="7" spans="1:58" s="3" customFormat="1" ht="71.25" customHeight="1">
      <c r="A7" s="202" t="s">
        <v>0</v>
      </c>
      <c r="B7" s="205" t="s">
        <v>17</v>
      </c>
      <c r="C7" s="208" t="s">
        <v>3</v>
      </c>
      <c r="D7" s="211" t="s">
        <v>4</v>
      </c>
      <c r="E7" s="214" t="s">
        <v>5</v>
      </c>
      <c r="F7" s="214" t="s">
        <v>6</v>
      </c>
      <c r="G7" s="241" t="s">
        <v>7</v>
      </c>
      <c r="H7" s="222"/>
      <c r="I7" s="222"/>
      <c r="J7" s="222"/>
      <c r="K7" s="256" t="s">
        <v>28</v>
      </c>
      <c r="L7" s="241" t="s">
        <v>29</v>
      </c>
      <c r="M7" s="241"/>
      <c r="N7" s="222"/>
      <c r="O7" s="232" t="s">
        <v>30</v>
      </c>
      <c r="P7" s="235" t="s">
        <v>23</v>
      </c>
      <c r="Q7" s="235" t="s">
        <v>1</v>
      </c>
      <c r="R7" s="221" t="s">
        <v>26</v>
      </c>
      <c r="S7" s="221"/>
      <c r="T7" s="221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38" t="s">
        <v>27</v>
      </c>
      <c r="AN7" s="239"/>
      <c r="AO7" s="239"/>
      <c r="AP7" s="240"/>
      <c r="AQ7" s="240"/>
      <c r="AR7" s="240"/>
      <c r="AS7" s="240"/>
      <c r="AT7" s="240"/>
      <c r="AU7" s="240"/>
      <c r="AV7" s="240"/>
      <c r="AW7" s="240"/>
      <c r="AX7" s="58"/>
      <c r="AY7" s="224" t="s">
        <v>24</v>
      </c>
      <c r="AZ7" s="224"/>
      <c r="BA7" s="224"/>
      <c r="BB7" s="224"/>
      <c r="BC7" s="224"/>
    </row>
    <row r="8" spans="1:58" s="3" customFormat="1" ht="96" customHeight="1">
      <c r="A8" s="203"/>
      <c r="B8" s="206"/>
      <c r="C8" s="209"/>
      <c r="D8" s="212"/>
      <c r="E8" s="215"/>
      <c r="F8" s="215"/>
      <c r="G8" s="217" t="s">
        <v>8</v>
      </c>
      <c r="H8" s="219" t="s">
        <v>9</v>
      </c>
      <c r="I8" s="220"/>
      <c r="J8" s="220"/>
      <c r="K8" s="258"/>
      <c r="L8" s="256" t="s">
        <v>8</v>
      </c>
      <c r="M8" s="256" t="s">
        <v>22</v>
      </c>
      <c r="N8" s="256" t="s">
        <v>10</v>
      </c>
      <c r="O8" s="233"/>
      <c r="P8" s="236"/>
      <c r="Q8" s="236"/>
      <c r="R8" s="243" t="s">
        <v>32</v>
      </c>
      <c r="S8" s="244"/>
      <c r="T8" s="245"/>
      <c r="U8" s="243" t="s">
        <v>33</v>
      </c>
      <c r="V8" s="244"/>
      <c r="W8" s="245"/>
      <c r="X8" s="243" t="s">
        <v>34</v>
      </c>
      <c r="Y8" s="244"/>
      <c r="Z8" s="245"/>
      <c r="AA8" s="243" t="s">
        <v>35</v>
      </c>
      <c r="AB8" s="244"/>
      <c r="AC8" s="245"/>
      <c r="AD8" s="243" t="s">
        <v>36</v>
      </c>
      <c r="AE8" s="244"/>
      <c r="AF8" s="245"/>
      <c r="AG8" s="243" t="s">
        <v>37</v>
      </c>
      <c r="AH8" s="244"/>
      <c r="AI8" s="245"/>
      <c r="AJ8" s="241" t="s">
        <v>38</v>
      </c>
      <c r="AK8" s="241"/>
      <c r="AL8" s="241"/>
      <c r="AM8" s="249" t="s">
        <v>39</v>
      </c>
      <c r="AN8" s="250"/>
      <c r="AO8" s="251"/>
      <c r="AP8" s="226" t="s">
        <v>40</v>
      </c>
      <c r="AQ8" s="227"/>
      <c r="AR8" s="228"/>
      <c r="AS8" s="226" t="s">
        <v>42</v>
      </c>
      <c r="AT8" s="227"/>
      <c r="AU8" s="228"/>
      <c r="AV8" s="226" t="s">
        <v>41</v>
      </c>
      <c r="AW8" s="227"/>
      <c r="AX8" s="228"/>
      <c r="AY8" s="225" t="s">
        <v>8</v>
      </c>
      <c r="AZ8" s="224" t="s">
        <v>9</v>
      </c>
      <c r="BA8" s="224"/>
      <c r="BB8" s="224"/>
      <c r="BC8" s="224"/>
    </row>
    <row r="9" spans="1:58" s="3" customFormat="1" ht="84" customHeight="1">
      <c r="A9" s="204"/>
      <c r="B9" s="207"/>
      <c r="C9" s="210"/>
      <c r="D9" s="213"/>
      <c r="E9" s="216"/>
      <c r="F9" s="216"/>
      <c r="G9" s="218"/>
      <c r="H9" s="4" t="s">
        <v>11</v>
      </c>
      <c r="I9" s="4" t="s">
        <v>12</v>
      </c>
      <c r="J9" s="4" t="s">
        <v>13</v>
      </c>
      <c r="K9" s="257"/>
      <c r="L9" s="257"/>
      <c r="M9" s="257"/>
      <c r="N9" s="257"/>
      <c r="O9" s="234"/>
      <c r="P9" s="237"/>
      <c r="Q9" s="237"/>
      <c r="R9" s="246"/>
      <c r="S9" s="247"/>
      <c r="T9" s="248"/>
      <c r="U9" s="246"/>
      <c r="V9" s="247"/>
      <c r="W9" s="248"/>
      <c r="X9" s="246"/>
      <c r="Y9" s="247"/>
      <c r="Z9" s="248"/>
      <c r="AA9" s="246"/>
      <c r="AB9" s="247"/>
      <c r="AC9" s="248"/>
      <c r="AD9" s="246"/>
      <c r="AE9" s="247"/>
      <c r="AF9" s="248"/>
      <c r="AG9" s="246"/>
      <c r="AH9" s="247"/>
      <c r="AI9" s="248"/>
      <c r="AJ9" s="242"/>
      <c r="AK9" s="242"/>
      <c r="AL9" s="242"/>
      <c r="AM9" s="252"/>
      <c r="AN9" s="253"/>
      <c r="AO9" s="254"/>
      <c r="AP9" s="229"/>
      <c r="AQ9" s="230"/>
      <c r="AR9" s="231"/>
      <c r="AS9" s="229"/>
      <c r="AT9" s="230"/>
      <c r="AU9" s="231"/>
      <c r="AV9" s="229"/>
      <c r="AW9" s="230"/>
      <c r="AX9" s="231"/>
      <c r="AY9" s="225"/>
      <c r="AZ9" s="13" t="s">
        <v>18</v>
      </c>
      <c r="BA9" s="13" t="s">
        <v>25</v>
      </c>
      <c r="BB9" s="13" t="s">
        <v>19</v>
      </c>
      <c r="BC9" s="13" t="s">
        <v>20</v>
      </c>
    </row>
    <row r="10" spans="1:58" s="3" customFormat="1" ht="58.5" customHeight="1">
      <c r="A10" s="15"/>
      <c r="B10" s="15"/>
      <c r="C10" s="5"/>
      <c r="D10" s="6"/>
      <c r="E10" s="7"/>
      <c r="F10" s="7"/>
      <c r="G10" s="16" t="s">
        <v>14</v>
      </c>
      <c r="H10" s="16" t="s">
        <v>14</v>
      </c>
      <c r="I10" s="16" t="s">
        <v>14</v>
      </c>
      <c r="J10" s="16" t="s">
        <v>14</v>
      </c>
      <c r="K10" s="14" t="s">
        <v>2</v>
      </c>
      <c r="L10" s="14" t="s">
        <v>2</v>
      </c>
      <c r="M10" s="14"/>
      <c r="N10" s="14" t="s">
        <v>2</v>
      </c>
      <c r="O10" s="8" t="s">
        <v>15</v>
      </c>
      <c r="P10" s="9"/>
      <c r="Q10" s="2"/>
      <c r="R10" s="21" t="s">
        <v>2</v>
      </c>
      <c r="S10" s="21" t="s">
        <v>21</v>
      </c>
      <c r="T10" s="57" t="s">
        <v>168</v>
      </c>
      <c r="U10" s="21" t="s">
        <v>16</v>
      </c>
      <c r="V10" s="21" t="s">
        <v>21</v>
      </c>
      <c r="W10" s="57" t="s">
        <v>168</v>
      </c>
      <c r="X10" s="21" t="s">
        <v>2</v>
      </c>
      <c r="Y10" s="21" t="s">
        <v>21</v>
      </c>
      <c r="Z10" s="57" t="s">
        <v>168</v>
      </c>
      <c r="AA10" s="21" t="s">
        <v>2</v>
      </c>
      <c r="AB10" s="21" t="s">
        <v>21</v>
      </c>
      <c r="AC10" s="57" t="s">
        <v>168</v>
      </c>
      <c r="AD10" s="21" t="s">
        <v>2</v>
      </c>
      <c r="AE10" s="21" t="s">
        <v>21</v>
      </c>
      <c r="AF10" s="57" t="s">
        <v>168</v>
      </c>
      <c r="AG10" s="21" t="s">
        <v>2</v>
      </c>
      <c r="AH10" s="21" t="s">
        <v>21</v>
      </c>
      <c r="AI10" s="57" t="s">
        <v>168</v>
      </c>
      <c r="AJ10" s="22" t="s">
        <v>31</v>
      </c>
      <c r="AK10" s="57" t="s">
        <v>21</v>
      </c>
      <c r="AL10" s="57" t="s">
        <v>168</v>
      </c>
      <c r="AM10" s="24" t="s">
        <v>2</v>
      </c>
      <c r="AN10" s="24" t="s">
        <v>21</v>
      </c>
      <c r="AO10" s="57" t="s">
        <v>168</v>
      </c>
      <c r="AP10" s="24" t="s">
        <v>2</v>
      </c>
      <c r="AQ10" s="24" t="s">
        <v>21</v>
      </c>
      <c r="AR10" s="57" t="s">
        <v>168</v>
      </c>
      <c r="AS10" s="24" t="s">
        <v>2</v>
      </c>
      <c r="AT10" s="24" t="s">
        <v>21</v>
      </c>
      <c r="AU10" s="57" t="s">
        <v>168</v>
      </c>
      <c r="AV10" s="27" t="s">
        <v>16</v>
      </c>
      <c r="AW10" s="26" t="s">
        <v>21</v>
      </c>
      <c r="AX10" s="57" t="s">
        <v>168</v>
      </c>
      <c r="AY10" s="1" t="s">
        <v>21</v>
      </c>
      <c r="AZ10" s="1" t="s">
        <v>21</v>
      </c>
      <c r="BA10" s="1" t="s">
        <v>21</v>
      </c>
      <c r="BB10" s="1" t="s">
        <v>21</v>
      </c>
      <c r="BC10" s="1" t="s">
        <v>21</v>
      </c>
    </row>
    <row r="11" spans="1:58" s="25" customFormat="1" ht="14.25" customHeight="1">
      <c r="A11" s="30">
        <v>1</v>
      </c>
      <c r="B11" s="30">
        <v>2</v>
      </c>
      <c r="C11" s="31">
        <f>B11+1</f>
        <v>3</v>
      </c>
      <c r="D11" s="31">
        <f t="shared" ref="D11:BC11" si="0">C11+1</f>
        <v>4</v>
      </c>
      <c r="E11" s="31">
        <f t="shared" si="0"/>
        <v>5</v>
      </c>
      <c r="F11" s="31">
        <f t="shared" si="0"/>
        <v>6</v>
      </c>
      <c r="G11" s="31">
        <f t="shared" si="0"/>
        <v>7</v>
      </c>
      <c r="H11" s="31">
        <f t="shared" si="0"/>
        <v>8</v>
      </c>
      <c r="I11" s="31">
        <f t="shared" si="0"/>
        <v>9</v>
      </c>
      <c r="J11" s="31">
        <f t="shared" si="0"/>
        <v>10</v>
      </c>
      <c r="K11" s="31">
        <f t="shared" si="0"/>
        <v>11</v>
      </c>
      <c r="L11" s="31">
        <f t="shared" si="0"/>
        <v>12</v>
      </c>
      <c r="M11" s="31">
        <f t="shared" si="0"/>
        <v>13</v>
      </c>
      <c r="N11" s="31">
        <f t="shared" si="0"/>
        <v>14</v>
      </c>
      <c r="O11" s="31">
        <f t="shared" si="0"/>
        <v>15</v>
      </c>
      <c r="P11" s="31">
        <f t="shared" si="0"/>
        <v>16</v>
      </c>
      <c r="Q11" s="31">
        <f t="shared" si="0"/>
        <v>17</v>
      </c>
      <c r="R11" s="31">
        <f t="shared" si="0"/>
        <v>18</v>
      </c>
      <c r="S11" s="31">
        <f t="shared" si="0"/>
        <v>19</v>
      </c>
      <c r="T11" s="31">
        <f t="shared" si="0"/>
        <v>20</v>
      </c>
      <c r="U11" s="31">
        <f t="shared" si="0"/>
        <v>21</v>
      </c>
      <c r="V11" s="31">
        <f t="shared" si="0"/>
        <v>22</v>
      </c>
      <c r="W11" s="31">
        <f t="shared" si="0"/>
        <v>23</v>
      </c>
      <c r="X11" s="31">
        <f t="shared" si="0"/>
        <v>24</v>
      </c>
      <c r="Y11" s="31">
        <f t="shared" si="0"/>
        <v>25</v>
      </c>
      <c r="Z11" s="31">
        <f t="shared" si="0"/>
        <v>26</v>
      </c>
      <c r="AA11" s="31">
        <f t="shared" si="0"/>
        <v>27</v>
      </c>
      <c r="AB11" s="31">
        <f t="shared" si="0"/>
        <v>28</v>
      </c>
      <c r="AC11" s="31">
        <f t="shared" si="0"/>
        <v>29</v>
      </c>
      <c r="AD11" s="31">
        <f t="shared" si="0"/>
        <v>30</v>
      </c>
      <c r="AE11" s="31">
        <f t="shared" si="0"/>
        <v>31</v>
      </c>
      <c r="AF11" s="31">
        <f t="shared" si="0"/>
        <v>32</v>
      </c>
      <c r="AG11" s="31">
        <f t="shared" si="0"/>
        <v>33</v>
      </c>
      <c r="AH11" s="31">
        <f t="shared" si="0"/>
        <v>34</v>
      </c>
      <c r="AI11" s="31">
        <f t="shared" si="0"/>
        <v>35</v>
      </c>
      <c r="AJ11" s="31">
        <f t="shared" si="0"/>
        <v>36</v>
      </c>
      <c r="AK11" s="31">
        <f t="shared" si="0"/>
        <v>37</v>
      </c>
      <c r="AL11" s="31">
        <f t="shared" si="0"/>
        <v>38</v>
      </c>
      <c r="AM11" s="31">
        <f t="shared" si="0"/>
        <v>39</v>
      </c>
      <c r="AN11" s="31">
        <f t="shared" si="0"/>
        <v>40</v>
      </c>
      <c r="AO11" s="31">
        <f t="shared" si="0"/>
        <v>41</v>
      </c>
      <c r="AP11" s="31">
        <f t="shared" si="0"/>
        <v>42</v>
      </c>
      <c r="AQ11" s="31">
        <f t="shared" si="0"/>
        <v>43</v>
      </c>
      <c r="AR11" s="31">
        <f t="shared" si="0"/>
        <v>44</v>
      </c>
      <c r="AS11" s="31">
        <f t="shared" si="0"/>
        <v>45</v>
      </c>
      <c r="AT11" s="31">
        <f t="shared" si="0"/>
        <v>46</v>
      </c>
      <c r="AU11" s="31">
        <f t="shared" si="0"/>
        <v>47</v>
      </c>
      <c r="AV11" s="31">
        <f t="shared" si="0"/>
        <v>48</v>
      </c>
      <c r="AW11" s="31">
        <f t="shared" si="0"/>
        <v>49</v>
      </c>
      <c r="AX11" s="31">
        <f t="shared" si="0"/>
        <v>50</v>
      </c>
      <c r="AY11" s="31">
        <f t="shared" si="0"/>
        <v>51</v>
      </c>
      <c r="AZ11" s="31">
        <f t="shared" si="0"/>
        <v>52</v>
      </c>
      <c r="BA11" s="31">
        <f t="shared" si="0"/>
        <v>53</v>
      </c>
      <c r="BB11" s="31">
        <f t="shared" si="0"/>
        <v>54</v>
      </c>
      <c r="BC11" s="31">
        <f t="shared" si="0"/>
        <v>55</v>
      </c>
    </row>
    <row r="12" spans="1:58" s="3" customFormat="1" ht="23.25" customHeight="1">
      <c r="A12" s="199" t="s">
        <v>99</v>
      </c>
      <c r="B12" s="200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9"/>
      <c r="S12" s="50"/>
      <c r="T12" s="50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8"/>
      <c r="AZ12" s="12"/>
      <c r="BA12" s="12"/>
      <c r="BB12" s="12"/>
      <c r="BC12" s="12"/>
    </row>
    <row r="13" spans="1:58" s="3" customFormat="1" ht="15" customHeight="1">
      <c r="A13" s="107">
        <v>1</v>
      </c>
      <c r="B13" s="108" t="s">
        <v>43</v>
      </c>
      <c r="C13" s="40">
        <v>1971</v>
      </c>
      <c r="D13" s="11" t="s">
        <v>100</v>
      </c>
      <c r="E13" s="34">
        <v>5</v>
      </c>
      <c r="F13" s="34">
        <v>4</v>
      </c>
      <c r="G13" s="34">
        <v>60</v>
      </c>
      <c r="H13" s="109">
        <v>13</v>
      </c>
      <c r="I13" s="69">
        <f>G13-H13</f>
        <v>47</v>
      </c>
      <c r="J13" s="70"/>
      <c r="K13" s="35">
        <v>2943.2</v>
      </c>
      <c r="L13" s="35">
        <v>2666</v>
      </c>
      <c r="M13" s="110">
        <v>645</v>
      </c>
      <c r="N13" s="110">
        <f>L13-M13</f>
        <v>2021</v>
      </c>
      <c r="O13" s="111">
        <v>141</v>
      </c>
      <c r="P13" s="112"/>
      <c r="Q13" s="113"/>
      <c r="R13" s="114"/>
      <c r="S13" s="115">
        <v>595843.97</v>
      </c>
      <c r="T13" s="116">
        <v>44561</v>
      </c>
      <c r="U13" s="65"/>
      <c r="V13" s="65"/>
      <c r="W13" s="115"/>
      <c r="X13" s="115"/>
      <c r="Y13" s="115"/>
      <c r="Z13" s="115"/>
      <c r="AA13" s="115"/>
      <c r="AB13" s="115"/>
      <c r="AC13" s="115"/>
      <c r="AD13" s="114">
        <v>62.159999847412109</v>
      </c>
      <c r="AE13" s="114">
        <v>717418.3</v>
      </c>
      <c r="AF13" s="117">
        <v>44561</v>
      </c>
      <c r="AG13" s="118"/>
      <c r="AH13" s="118"/>
      <c r="AI13" s="118"/>
      <c r="AJ13" s="118"/>
      <c r="AK13" s="118"/>
      <c r="AL13" s="118"/>
      <c r="AM13" s="37"/>
      <c r="AN13" s="37"/>
      <c r="AO13" s="37"/>
      <c r="AP13" s="61"/>
      <c r="AQ13" s="61"/>
      <c r="AR13" s="61"/>
      <c r="AS13" s="61"/>
      <c r="AT13" s="61"/>
      <c r="AU13" s="11"/>
      <c r="AV13" s="11"/>
      <c r="AW13" s="11"/>
      <c r="AX13" s="11"/>
      <c r="AY13" s="119">
        <f>S13+V13+Y13+AB13+AE13+AH13</f>
        <v>1313262.27</v>
      </c>
      <c r="AZ13" s="34"/>
      <c r="BA13" s="34"/>
      <c r="BB13" s="34"/>
      <c r="BC13" s="119">
        <v>1313262.27</v>
      </c>
      <c r="BD13" s="19"/>
      <c r="BE13" s="19"/>
      <c r="BF13" s="19"/>
    </row>
    <row r="14" spans="1:58" s="3" customFormat="1" ht="15" customHeight="1">
      <c r="A14" s="107">
        <v>2</v>
      </c>
      <c r="B14" s="108" t="s">
        <v>44</v>
      </c>
      <c r="C14" s="46">
        <v>1963</v>
      </c>
      <c r="D14" s="120" t="s">
        <v>101</v>
      </c>
      <c r="E14" s="71">
        <v>4</v>
      </c>
      <c r="F14" s="71">
        <v>4</v>
      </c>
      <c r="G14" s="71">
        <v>64</v>
      </c>
      <c r="H14" s="121">
        <v>14</v>
      </c>
      <c r="I14" s="69">
        <f t="shared" ref="I14:I75" si="1">G14-H14</f>
        <v>50</v>
      </c>
      <c r="J14" s="70"/>
      <c r="K14" s="122">
        <v>2789</v>
      </c>
      <c r="L14" s="122">
        <v>2580.1999999999998</v>
      </c>
      <c r="M14" s="111">
        <v>604.5</v>
      </c>
      <c r="N14" s="110">
        <f t="shared" ref="N14:N75" si="2">L14-M14</f>
        <v>1975.6999999999998</v>
      </c>
      <c r="O14" s="123">
        <v>125</v>
      </c>
      <c r="P14" s="124"/>
      <c r="Q14" s="125"/>
      <c r="R14" s="126"/>
      <c r="S14" s="115"/>
      <c r="T14" s="117"/>
      <c r="U14" s="65"/>
      <c r="V14" s="65"/>
      <c r="W14" s="115"/>
      <c r="X14" s="115"/>
      <c r="Y14" s="115"/>
      <c r="Z14" s="115"/>
      <c r="AA14" s="115"/>
      <c r="AB14" s="115"/>
      <c r="AC14" s="115"/>
      <c r="AD14" s="114">
        <v>41</v>
      </c>
      <c r="AE14" s="114">
        <v>473200.6</v>
      </c>
      <c r="AF14" s="117">
        <v>43830</v>
      </c>
      <c r="AG14" s="127"/>
      <c r="AH14" s="127"/>
      <c r="AI14" s="127"/>
      <c r="AJ14" s="127"/>
      <c r="AK14" s="127"/>
      <c r="AL14" s="127"/>
      <c r="AM14" s="37"/>
      <c r="AN14" s="37"/>
      <c r="AO14" s="37"/>
      <c r="AP14" s="61"/>
      <c r="AQ14" s="61"/>
      <c r="AR14" s="61"/>
      <c r="AS14" s="61"/>
      <c r="AT14" s="61"/>
      <c r="AU14" s="11"/>
      <c r="AV14" s="11"/>
      <c r="AW14" s="11"/>
      <c r="AX14" s="11"/>
      <c r="AY14" s="119">
        <f t="shared" ref="AY14:AY77" si="3">S14+V14+Y14+AB14+AE14+AH14</f>
        <v>473200.6</v>
      </c>
      <c r="AZ14" s="34"/>
      <c r="BA14" s="34"/>
      <c r="BB14" s="34"/>
      <c r="BC14" s="119">
        <v>473200.6</v>
      </c>
      <c r="BD14" s="19"/>
      <c r="BE14" s="19"/>
      <c r="BF14" s="19"/>
    </row>
    <row r="15" spans="1:58" s="3" customFormat="1" ht="15" customHeight="1">
      <c r="A15" s="107">
        <v>3</v>
      </c>
      <c r="B15" s="108" t="s">
        <v>45</v>
      </c>
      <c r="C15" s="40">
        <v>1973</v>
      </c>
      <c r="D15" s="11" t="s">
        <v>100</v>
      </c>
      <c r="E15" s="34">
        <v>5</v>
      </c>
      <c r="F15" s="34">
        <v>4</v>
      </c>
      <c r="G15" s="34">
        <v>60</v>
      </c>
      <c r="H15" s="121">
        <v>12</v>
      </c>
      <c r="I15" s="69">
        <f t="shared" si="1"/>
        <v>48</v>
      </c>
      <c r="J15" s="70"/>
      <c r="K15" s="35">
        <v>2945.5</v>
      </c>
      <c r="L15" s="35">
        <v>2671.8</v>
      </c>
      <c r="M15" s="111">
        <v>556.79999999999995</v>
      </c>
      <c r="N15" s="110">
        <f t="shared" si="2"/>
        <v>2115</v>
      </c>
      <c r="O15" s="123">
        <v>121</v>
      </c>
      <c r="P15" s="124"/>
      <c r="Q15" s="125"/>
      <c r="R15" s="114"/>
      <c r="S15" s="115">
        <v>2721734.97</v>
      </c>
      <c r="T15" s="128">
        <v>44561</v>
      </c>
      <c r="U15" s="65"/>
      <c r="V15" s="65"/>
      <c r="W15" s="115"/>
      <c r="X15" s="115"/>
      <c r="Y15" s="115"/>
      <c r="Z15" s="115"/>
      <c r="AA15" s="115"/>
      <c r="AB15" s="115"/>
      <c r="AC15" s="115"/>
      <c r="AD15" s="114">
        <v>376</v>
      </c>
      <c r="AE15" s="114">
        <v>1334114.3999999999</v>
      </c>
      <c r="AF15" s="117">
        <v>44561</v>
      </c>
      <c r="AG15" s="127"/>
      <c r="AH15" s="127"/>
      <c r="AI15" s="127"/>
      <c r="AJ15" s="127"/>
      <c r="AK15" s="127"/>
      <c r="AL15" s="127"/>
      <c r="AM15" s="37"/>
      <c r="AN15" s="37"/>
      <c r="AO15" s="37"/>
      <c r="AP15" s="61"/>
      <c r="AQ15" s="61"/>
      <c r="AR15" s="61"/>
      <c r="AS15" s="61"/>
      <c r="AT15" s="61"/>
      <c r="AU15" s="11"/>
      <c r="AV15" s="11"/>
      <c r="AW15" s="11"/>
      <c r="AX15" s="11"/>
      <c r="AY15" s="119">
        <f t="shared" si="3"/>
        <v>4055849.37</v>
      </c>
      <c r="AZ15" s="34"/>
      <c r="BA15" s="34"/>
      <c r="BB15" s="34"/>
      <c r="BC15" s="119">
        <f>AY15</f>
        <v>4055849.37</v>
      </c>
      <c r="BD15" s="19"/>
      <c r="BE15" s="19"/>
      <c r="BF15" s="19"/>
    </row>
    <row r="16" spans="1:58" s="3" customFormat="1" ht="15" customHeight="1">
      <c r="A16" s="107">
        <v>4</v>
      </c>
      <c r="B16" s="108" t="s">
        <v>46</v>
      </c>
      <c r="C16" s="40">
        <v>1969</v>
      </c>
      <c r="D16" s="11" t="s">
        <v>100</v>
      </c>
      <c r="E16" s="34">
        <v>5</v>
      </c>
      <c r="F16" s="34">
        <v>4</v>
      </c>
      <c r="G16" s="34">
        <v>60</v>
      </c>
      <c r="H16" s="121">
        <v>13</v>
      </c>
      <c r="I16" s="69">
        <f t="shared" si="1"/>
        <v>47</v>
      </c>
      <c r="J16" s="70"/>
      <c r="K16" s="35">
        <v>2936.4</v>
      </c>
      <c r="L16" s="35">
        <v>2662.4</v>
      </c>
      <c r="M16" s="111">
        <v>632.1</v>
      </c>
      <c r="N16" s="110">
        <f t="shared" si="2"/>
        <v>2030.3000000000002</v>
      </c>
      <c r="O16" s="123">
        <v>130</v>
      </c>
      <c r="P16" s="124"/>
      <c r="Q16" s="125"/>
      <c r="R16" s="114"/>
      <c r="S16" s="115">
        <v>600050.55000000005</v>
      </c>
      <c r="T16" s="116">
        <v>43830</v>
      </c>
      <c r="U16" s="65"/>
      <c r="V16" s="65"/>
      <c r="W16" s="115"/>
      <c r="X16" s="115"/>
      <c r="Y16" s="115"/>
      <c r="Z16" s="115"/>
      <c r="AA16" s="115"/>
      <c r="AB16" s="115"/>
      <c r="AC16" s="115"/>
      <c r="AD16" s="65"/>
      <c r="AE16" s="65"/>
      <c r="AF16" s="117"/>
      <c r="AG16" s="127"/>
      <c r="AH16" s="127"/>
      <c r="AI16" s="127"/>
      <c r="AJ16" s="127"/>
      <c r="AK16" s="127"/>
      <c r="AL16" s="127"/>
      <c r="AM16" s="37"/>
      <c r="AN16" s="37"/>
      <c r="AO16" s="37"/>
      <c r="AP16" s="61"/>
      <c r="AQ16" s="61"/>
      <c r="AR16" s="61"/>
      <c r="AS16" s="61"/>
      <c r="AT16" s="61"/>
      <c r="AU16" s="11"/>
      <c r="AV16" s="11"/>
      <c r="AW16" s="11"/>
      <c r="AX16" s="11"/>
      <c r="AY16" s="119">
        <f t="shared" si="3"/>
        <v>600050.55000000005</v>
      </c>
      <c r="AZ16" s="34"/>
      <c r="BA16" s="34"/>
      <c r="BB16" s="34"/>
      <c r="BC16" s="119">
        <f t="shared" ref="BC16:BC68" si="4">AY16</f>
        <v>600050.55000000005</v>
      </c>
      <c r="BD16" s="19"/>
      <c r="BE16" s="19"/>
      <c r="BF16" s="19"/>
    </row>
    <row r="17" spans="1:58">
      <c r="A17" s="32">
        <f>A16+1</f>
        <v>5</v>
      </c>
      <c r="B17" s="108" t="s">
        <v>47</v>
      </c>
      <c r="C17" s="40">
        <v>1970</v>
      </c>
      <c r="D17" s="11" t="s">
        <v>101</v>
      </c>
      <c r="E17" s="34">
        <v>5</v>
      </c>
      <c r="F17" s="34">
        <v>5</v>
      </c>
      <c r="G17" s="34">
        <v>68</v>
      </c>
      <c r="H17" s="72">
        <v>10</v>
      </c>
      <c r="I17" s="69">
        <f t="shared" si="1"/>
        <v>58</v>
      </c>
      <c r="J17" s="34"/>
      <c r="K17" s="35">
        <v>3452</v>
      </c>
      <c r="L17" s="35">
        <v>3051.8</v>
      </c>
      <c r="M17" s="34">
        <v>404.9</v>
      </c>
      <c r="N17" s="110">
        <f t="shared" si="2"/>
        <v>2646.9</v>
      </c>
      <c r="O17" s="129">
        <v>158</v>
      </c>
      <c r="P17" s="61"/>
      <c r="Q17" s="130"/>
      <c r="R17" s="126"/>
      <c r="S17" s="115"/>
      <c r="T17" s="117"/>
      <c r="U17" s="65"/>
      <c r="V17" s="65"/>
      <c r="W17" s="115"/>
      <c r="X17" s="115"/>
      <c r="Y17" s="115"/>
      <c r="Z17" s="115"/>
      <c r="AA17" s="115"/>
      <c r="AB17" s="115"/>
      <c r="AC17" s="115"/>
      <c r="AD17" s="114">
        <v>36</v>
      </c>
      <c r="AE17" s="114">
        <f>415493.2+6023320.5</f>
        <v>6438813.7000000002</v>
      </c>
      <c r="AF17" s="117">
        <v>44926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61"/>
      <c r="AQ17" s="61"/>
      <c r="AR17" s="61"/>
      <c r="AS17" s="61"/>
      <c r="AT17" s="61"/>
      <c r="AU17" s="11"/>
      <c r="AV17" s="11"/>
      <c r="AW17" s="11"/>
      <c r="AX17" s="11"/>
      <c r="AY17" s="119">
        <f t="shared" si="3"/>
        <v>6438813.7000000002</v>
      </c>
      <c r="AZ17" s="34"/>
      <c r="BA17" s="34"/>
      <c r="BB17" s="34"/>
      <c r="BC17" s="119">
        <f t="shared" si="4"/>
        <v>6438813.7000000002</v>
      </c>
      <c r="BD17" s="19"/>
      <c r="BE17" s="131"/>
      <c r="BF17" s="131"/>
    </row>
    <row r="18" spans="1:58">
      <c r="A18" s="32">
        <f t="shared" ref="A18:A68" si="5">A17+1</f>
        <v>6</v>
      </c>
      <c r="B18" s="108" t="s">
        <v>48</v>
      </c>
      <c r="C18" s="40">
        <v>1976</v>
      </c>
      <c r="D18" s="11" t="s">
        <v>100</v>
      </c>
      <c r="E18" s="34">
        <v>5</v>
      </c>
      <c r="F18" s="34">
        <v>4</v>
      </c>
      <c r="G18" s="34">
        <v>60</v>
      </c>
      <c r="H18" s="72">
        <v>15</v>
      </c>
      <c r="I18" s="69">
        <f t="shared" si="1"/>
        <v>45</v>
      </c>
      <c r="J18" s="34"/>
      <c r="K18" s="35">
        <v>2957</v>
      </c>
      <c r="L18" s="35">
        <v>2671.51</v>
      </c>
      <c r="M18" s="34">
        <v>721</v>
      </c>
      <c r="N18" s="110">
        <f t="shared" si="2"/>
        <v>1950.5100000000002</v>
      </c>
      <c r="O18" s="129">
        <v>160</v>
      </c>
      <c r="P18" s="61" t="s">
        <v>165</v>
      </c>
      <c r="Q18" s="130">
        <v>2014</v>
      </c>
      <c r="R18" s="114"/>
      <c r="S18" s="115">
        <v>4952128.0599999996</v>
      </c>
      <c r="T18" s="128">
        <v>44561</v>
      </c>
      <c r="U18" s="65"/>
      <c r="V18" s="65"/>
      <c r="W18" s="115"/>
      <c r="X18" s="115"/>
      <c r="Y18" s="115"/>
      <c r="Z18" s="115"/>
      <c r="AA18" s="115"/>
      <c r="AB18" s="115"/>
      <c r="AC18" s="115"/>
      <c r="AD18" s="65"/>
      <c r="AE18" s="65"/>
      <c r="AF18" s="117"/>
      <c r="AG18" s="37"/>
      <c r="AH18" s="37"/>
      <c r="AI18" s="37"/>
      <c r="AJ18" s="37"/>
      <c r="AK18" s="37"/>
      <c r="AL18" s="37"/>
      <c r="AM18" s="37"/>
      <c r="AN18" s="37"/>
      <c r="AO18" s="37"/>
      <c r="AP18" s="61"/>
      <c r="AQ18" s="61"/>
      <c r="AR18" s="61"/>
      <c r="AS18" s="61"/>
      <c r="AT18" s="61"/>
      <c r="AU18" s="11"/>
      <c r="AV18" s="11"/>
      <c r="AW18" s="11"/>
      <c r="AX18" s="11"/>
      <c r="AY18" s="119">
        <f t="shared" si="3"/>
        <v>4952128.0599999996</v>
      </c>
      <c r="AZ18" s="34"/>
      <c r="BA18" s="34"/>
      <c r="BB18" s="34"/>
      <c r="BC18" s="119">
        <f t="shared" si="4"/>
        <v>4952128.0599999996</v>
      </c>
      <c r="BD18" s="19"/>
      <c r="BE18" s="131"/>
      <c r="BF18" s="131"/>
    </row>
    <row r="19" spans="1:58">
      <c r="A19" s="32">
        <f t="shared" si="5"/>
        <v>7</v>
      </c>
      <c r="B19" s="108" t="s">
        <v>49</v>
      </c>
      <c r="C19" s="40">
        <v>1964</v>
      </c>
      <c r="D19" s="11" t="s">
        <v>102</v>
      </c>
      <c r="E19" s="34">
        <v>5</v>
      </c>
      <c r="F19" s="34">
        <v>3</v>
      </c>
      <c r="G19" s="34">
        <v>58</v>
      </c>
      <c r="H19" s="72">
        <v>13</v>
      </c>
      <c r="I19" s="69">
        <f t="shared" si="1"/>
        <v>45</v>
      </c>
      <c r="J19" s="34"/>
      <c r="K19" s="35">
        <v>2763.7</v>
      </c>
      <c r="L19" s="35">
        <v>2503.4</v>
      </c>
      <c r="M19" s="34">
        <v>509.3</v>
      </c>
      <c r="N19" s="110">
        <f t="shared" si="2"/>
        <v>1994.1000000000001</v>
      </c>
      <c r="O19" s="129">
        <v>119</v>
      </c>
      <c r="P19" s="61"/>
      <c r="Q19" s="130"/>
      <c r="R19" s="126"/>
      <c r="S19" s="115"/>
      <c r="T19" s="117"/>
      <c r="U19" s="65"/>
      <c r="V19" s="65"/>
      <c r="W19" s="115"/>
      <c r="X19" s="115"/>
      <c r="Y19" s="115"/>
      <c r="Z19" s="115"/>
      <c r="AA19" s="115"/>
      <c r="AB19" s="115"/>
      <c r="AC19" s="115"/>
      <c r="AD19" s="114">
        <v>1736</v>
      </c>
      <c r="AE19" s="114">
        <v>2410515.5</v>
      </c>
      <c r="AF19" s="117">
        <v>44561</v>
      </c>
      <c r="AG19" s="37"/>
      <c r="AH19" s="37"/>
      <c r="AI19" s="37"/>
      <c r="AJ19" s="37"/>
      <c r="AK19" s="37"/>
      <c r="AL19" s="37"/>
      <c r="AM19" s="37"/>
      <c r="AN19" s="37"/>
      <c r="AO19" s="37"/>
      <c r="AP19" s="61"/>
      <c r="AQ19" s="61"/>
      <c r="AR19" s="61"/>
      <c r="AS19" s="61"/>
      <c r="AT19" s="61"/>
      <c r="AU19" s="11"/>
      <c r="AV19" s="11"/>
      <c r="AW19" s="11"/>
      <c r="AX19" s="11"/>
      <c r="AY19" s="119">
        <f t="shared" si="3"/>
        <v>2410515.5</v>
      </c>
      <c r="AZ19" s="34"/>
      <c r="BA19" s="34"/>
      <c r="BB19" s="34"/>
      <c r="BC19" s="119">
        <f t="shared" si="4"/>
        <v>2410515.5</v>
      </c>
      <c r="BD19" s="19"/>
      <c r="BE19" s="131"/>
      <c r="BF19" s="131"/>
    </row>
    <row r="20" spans="1:58">
      <c r="A20" s="32">
        <f t="shared" si="5"/>
        <v>8</v>
      </c>
      <c r="B20" s="108" t="s">
        <v>50</v>
      </c>
      <c r="C20" s="47">
        <v>1992</v>
      </c>
      <c r="D20" s="132" t="s">
        <v>100</v>
      </c>
      <c r="E20" s="37">
        <v>9</v>
      </c>
      <c r="F20" s="37">
        <v>1</v>
      </c>
      <c r="G20" s="37">
        <v>88</v>
      </c>
      <c r="H20" s="72">
        <v>31</v>
      </c>
      <c r="I20" s="69">
        <f t="shared" si="1"/>
        <v>57</v>
      </c>
      <c r="J20" s="34"/>
      <c r="K20" s="133">
        <v>4891</v>
      </c>
      <c r="L20" s="133">
        <v>3805.7</v>
      </c>
      <c r="M20" s="34">
        <v>1302.8</v>
      </c>
      <c r="N20" s="110">
        <f t="shared" si="2"/>
        <v>2502.8999999999996</v>
      </c>
      <c r="O20" s="129">
        <v>217</v>
      </c>
      <c r="P20" s="61"/>
      <c r="Q20" s="130"/>
      <c r="R20" s="126"/>
      <c r="S20" s="115"/>
      <c r="T20" s="117"/>
      <c r="U20" s="114">
        <v>2</v>
      </c>
      <c r="V20" s="114">
        <v>3757914.13</v>
      </c>
      <c r="W20" s="134">
        <v>43830</v>
      </c>
      <c r="X20" s="115"/>
      <c r="Y20" s="115"/>
      <c r="Z20" s="115"/>
      <c r="AA20" s="115"/>
      <c r="AB20" s="115"/>
      <c r="AC20" s="115"/>
      <c r="AD20" s="65"/>
      <c r="AE20" s="65"/>
      <c r="AF20" s="117"/>
      <c r="AG20" s="37"/>
      <c r="AH20" s="37"/>
      <c r="AI20" s="37"/>
      <c r="AJ20" s="37"/>
      <c r="AK20" s="37"/>
      <c r="AL20" s="37"/>
      <c r="AM20" s="37"/>
      <c r="AN20" s="37"/>
      <c r="AO20" s="37"/>
      <c r="AP20" s="61"/>
      <c r="AQ20" s="61"/>
      <c r="AR20" s="61"/>
      <c r="AS20" s="61"/>
      <c r="AT20" s="61"/>
      <c r="AU20" s="11"/>
      <c r="AV20" s="11"/>
      <c r="AW20" s="11"/>
      <c r="AX20" s="11"/>
      <c r="AY20" s="119">
        <f t="shared" si="3"/>
        <v>3757914.13</v>
      </c>
      <c r="AZ20" s="34"/>
      <c r="BA20" s="34"/>
      <c r="BB20" s="34"/>
      <c r="BC20" s="119">
        <f t="shared" si="4"/>
        <v>3757914.13</v>
      </c>
      <c r="BD20" s="19"/>
      <c r="BE20" s="131"/>
      <c r="BF20" s="131"/>
    </row>
    <row r="21" spans="1:58">
      <c r="A21" s="32">
        <f t="shared" si="5"/>
        <v>9</v>
      </c>
      <c r="B21" s="108" t="s">
        <v>51</v>
      </c>
      <c r="C21" s="47">
        <v>1991</v>
      </c>
      <c r="D21" s="132" t="s">
        <v>100</v>
      </c>
      <c r="E21" s="37">
        <v>9</v>
      </c>
      <c r="F21" s="37">
        <v>1</v>
      </c>
      <c r="G21" s="37">
        <v>66</v>
      </c>
      <c r="H21" s="72">
        <v>23</v>
      </c>
      <c r="I21" s="69">
        <f t="shared" si="1"/>
        <v>43</v>
      </c>
      <c r="J21" s="34"/>
      <c r="K21" s="35">
        <v>4206</v>
      </c>
      <c r="L21" s="35">
        <v>3763.4</v>
      </c>
      <c r="M21" s="34">
        <v>1066.0999999999999</v>
      </c>
      <c r="N21" s="110">
        <f t="shared" si="2"/>
        <v>2697.3</v>
      </c>
      <c r="O21" s="129">
        <v>192</v>
      </c>
      <c r="P21" s="61"/>
      <c r="Q21" s="130"/>
      <c r="R21" s="126"/>
      <c r="S21" s="115"/>
      <c r="T21" s="117"/>
      <c r="U21" s="114">
        <v>2</v>
      </c>
      <c r="V21" s="114">
        <v>3757914.13</v>
      </c>
      <c r="W21" s="116">
        <v>43830</v>
      </c>
      <c r="X21" s="115"/>
      <c r="Y21" s="115"/>
      <c r="Z21" s="115"/>
      <c r="AA21" s="115"/>
      <c r="AB21" s="115"/>
      <c r="AC21" s="115"/>
      <c r="AD21" s="65"/>
      <c r="AE21" s="65"/>
      <c r="AF21" s="117"/>
      <c r="AG21" s="37"/>
      <c r="AH21" s="37"/>
      <c r="AI21" s="37"/>
      <c r="AJ21" s="37"/>
      <c r="AK21" s="37"/>
      <c r="AL21" s="37"/>
      <c r="AM21" s="37"/>
      <c r="AN21" s="37"/>
      <c r="AO21" s="37"/>
      <c r="AP21" s="61"/>
      <c r="AQ21" s="61"/>
      <c r="AR21" s="61"/>
      <c r="AS21" s="61"/>
      <c r="AT21" s="61"/>
      <c r="AU21" s="11"/>
      <c r="AV21" s="11"/>
      <c r="AW21" s="11"/>
      <c r="AX21" s="11"/>
      <c r="AY21" s="119">
        <f t="shared" si="3"/>
        <v>3757914.13</v>
      </c>
      <c r="AZ21" s="34"/>
      <c r="BA21" s="34"/>
      <c r="BB21" s="34"/>
      <c r="BC21" s="119">
        <f t="shared" si="4"/>
        <v>3757914.13</v>
      </c>
      <c r="BD21" s="19"/>
      <c r="BE21" s="131"/>
      <c r="BF21" s="131"/>
    </row>
    <row r="22" spans="1:58">
      <c r="A22" s="32">
        <f t="shared" si="5"/>
        <v>10</v>
      </c>
      <c r="B22" s="108" t="s">
        <v>52</v>
      </c>
      <c r="C22" s="45">
        <v>2005</v>
      </c>
      <c r="D22" s="135" t="s">
        <v>100</v>
      </c>
      <c r="E22" s="73">
        <v>14</v>
      </c>
      <c r="F22" s="73">
        <v>2</v>
      </c>
      <c r="G22" s="73">
        <v>110</v>
      </c>
      <c r="H22" s="72">
        <v>3</v>
      </c>
      <c r="I22" s="69">
        <f t="shared" si="1"/>
        <v>107</v>
      </c>
      <c r="J22" s="34"/>
      <c r="K22" s="133">
        <v>7409</v>
      </c>
      <c r="L22" s="133">
        <v>5690.8</v>
      </c>
      <c r="M22" s="34">
        <v>154.19999999999999</v>
      </c>
      <c r="N22" s="110">
        <f t="shared" si="2"/>
        <v>5536.6</v>
      </c>
      <c r="O22" s="129">
        <v>215</v>
      </c>
      <c r="P22" s="61"/>
      <c r="Q22" s="130"/>
      <c r="R22" s="126"/>
      <c r="S22" s="115"/>
      <c r="T22" s="117"/>
      <c r="U22" s="65"/>
      <c r="V22" s="65"/>
      <c r="W22" s="115"/>
      <c r="X22" s="115">
        <v>735</v>
      </c>
      <c r="Y22" s="114">
        <v>1303110.8999999999</v>
      </c>
      <c r="Z22" s="116">
        <v>43830</v>
      </c>
      <c r="AA22" s="115"/>
      <c r="AB22" s="115"/>
      <c r="AC22" s="115"/>
      <c r="AD22" s="65"/>
      <c r="AE22" s="65"/>
      <c r="AF22" s="117"/>
      <c r="AG22" s="37"/>
      <c r="AH22" s="37"/>
      <c r="AI22" s="37"/>
      <c r="AJ22" s="37"/>
      <c r="AK22" s="37"/>
      <c r="AL22" s="37"/>
      <c r="AM22" s="37"/>
      <c r="AN22" s="37"/>
      <c r="AO22" s="37"/>
      <c r="AP22" s="61"/>
      <c r="AQ22" s="61"/>
      <c r="AR22" s="61"/>
      <c r="AS22" s="61"/>
      <c r="AT22" s="61"/>
      <c r="AU22" s="11"/>
      <c r="AV22" s="11"/>
      <c r="AW22" s="11"/>
      <c r="AX22" s="11"/>
      <c r="AY22" s="119">
        <f t="shared" si="3"/>
        <v>1303110.8999999999</v>
      </c>
      <c r="AZ22" s="34"/>
      <c r="BA22" s="34"/>
      <c r="BB22" s="34"/>
      <c r="BC22" s="119">
        <f t="shared" si="4"/>
        <v>1303110.8999999999</v>
      </c>
      <c r="BD22" s="19"/>
      <c r="BE22" s="131"/>
      <c r="BF22" s="131"/>
    </row>
    <row r="23" spans="1:58">
      <c r="A23" s="32">
        <f t="shared" si="5"/>
        <v>11</v>
      </c>
      <c r="B23" s="108" t="s">
        <v>53</v>
      </c>
      <c r="C23" s="40">
        <v>1966</v>
      </c>
      <c r="D23" s="11" t="s">
        <v>101</v>
      </c>
      <c r="E23" s="34">
        <v>5</v>
      </c>
      <c r="F23" s="34">
        <v>4</v>
      </c>
      <c r="G23" s="34">
        <v>80</v>
      </c>
      <c r="H23" s="72">
        <v>35</v>
      </c>
      <c r="I23" s="69">
        <f t="shared" si="1"/>
        <v>45</v>
      </c>
      <c r="J23" s="34"/>
      <c r="K23" s="35">
        <v>3468</v>
      </c>
      <c r="L23" s="35">
        <v>3220.5</v>
      </c>
      <c r="M23" s="34">
        <v>729.3</v>
      </c>
      <c r="N23" s="110">
        <f t="shared" si="2"/>
        <v>2491.1999999999998</v>
      </c>
      <c r="O23" s="129">
        <v>165</v>
      </c>
      <c r="P23" s="61"/>
      <c r="Q23" s="130"/>
      <c r="R23" s="126"/>
      <c r="S23" s="115"/>
      <c r="T23" s="117"/>
      <c r="U23" s="65"/>
      <c r="V23" s="65"/>
      <c r="W23" s="115"/>
      <c r="X23" s="115"/>
      <c r="Y23" s="115"/>
      <c r="Z23" s="115"/>
      <c r="AA23" s="115"/>
      <c r="AB23" s="115"/>
      <c r="AC23" s="115"/>
      <c r="AD23" s="114">
        <v>41</v>
      </c>
      <c r="AE23" s="114">
        <v>473200.6</v>
      </c>
      <c r="AF23" s="117">
        <v>44561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61"/>
      <c r="AQ23" s="61"/>
      <c r="AR23" s="61"/>
      <c r="AS23" s="61"/>
      <c r="AT23" s="61"/>
      <c r="AU23" s="11"/>
      <c r="AV23" s="11"/>
      <c r="AW23" s="11"/>
      <c r="AX23" s="11"/>
      <c r="AY23" s="119">
        <f t="shared" si="3"/>
        <v>473200.6</v>
      </c>
      <c r="AZ23" s="34"/>
      <c r="BA23" s="34"/>
      <c r="BB23" s="34"/>
      <c r="BC23" s="119">
        <f t="shared" si="4"/>
        <v>473200.6</v>
      </c>
      <c r="BD23" s="19"/>
      <c r="BE23" s="131"/>
      <c r="BF23" s="131"/>
    </row>
    <row r="24" spans="1:58">
      <c r="A24" s="32">
        <f t="shared" si="5"/>
        <v>12</v>
      </c>
      <c r="B24" s="108" t="s">
        <v>54</v>
      </c>
      <c r="C24" s="40">
        <v>1981</v>
      </c>
      <c r="D24" s="11" t="s">
        <v>100</v>
      </c>
      <c r="E24" s="34">
        <v>9</v>
      </c>
      <c r="F24" s="34">
        <v>3</v>
      </c>
      <c r="G24" s="34">
        <v>107</v>
      </c>
      <c r="H24" s="72">
        <v>52</v>
      </c>
      <c r="I24" s="69">
        <f t="shared" si="1"/>
        <v>55</v>
      </c>
      <c r="J24" s="34"/>
      <c r="K24" s="35">
        <v>5884</v>
      </c>
      <c r="L24" s="35">
        <v>5323.21</v>
      </c>
      <c r="M24" s="34">
        <v>1283.8</v>
      </c>
      <c r="N24" s="110">
        <f t="shared" si="2"/>
        <v>4039.41</v>
      </c>
      <c r="O24" s="129">
        <v>298</v>
      </c>
      <c r="P24" s="61"/>
      <c r="Q24" s="130"/>
      <c r="R24" s="114"/>
      <c r="S24" s="114">
        <v>358313.5</v>
      </c>
      <c r="T24" s="128">
        <v>44561</v>
      </c>
      <c r="U24" s="65"/>
      <c r="V24" s="65"/>
      <c r="W24" s="115"/>
      <c r="X24" s="115"/>
      <c r="Y24" s="115"/>
      <c r="Z24" s="115"/>
      <c r="AA24" s="115"/>
      <c r="AB24" s="115"/>
      <c r="AC24" s="115"/>
      <c r="AD24" s="65"/>
      <c r="AE24" s="65"/>
      <c r="AF24" s="117"/>
      <c r="AG24" s="37"/>
      <c r="AH24" s="37"/>
      <c r="AI24" s="37"/>
      <c r="AJ24" s="37"/>
      <c r="AK24" s="37"/>
      <c r="AL24" s="37"/>
      <c r="AM24" s="37"/>
      <c r="AN24" s="37"/>
      <c r="AO24" s="37"/>
      <c r="AP24" s="61"/>
      <c r="AQ24" s="61"/>
      <c r="AR24" s="61"/>
      <c r="AS24" s="61"/>
      <c r="AT24" s="61"/>
      <c r="AU24" s="11"/>
      <c r="AV24" s="11"/>
      <c r="AW24" s="11"/>
      <c r="AX24" s="11"/>
      <c r="AY24" s="119">
        <f t="shared" si="3"/>
        <v>358313.5</v>
      </c>
      <c r="AZ24" s="34"/>
      <c r="BA24" s="34"/>
      <c r="BB24" s="34"/>
      <c r="BC24" s="119">
        <f t="shared" si="4"/>
        <v>358313.5</v>
      </c>
      <c r="BD24" s="19"/>
      <c r="BE24" s="131"/>
      <c r="BF24" s="131"/>
    </row>
    <row r="25" spans="1:58">
      <c r="A25" s="32">
        <f t="shared" si="5"/>
        <v>13</v>
      </c>
      <c r="B25" s="108" t="s">
        <v>55</v>
      </c>
      <c r="C25" s="40">
        <v>1993</v>
      </c>
      <c r="D25" s="11" t="s">
        <v>101</v>
      </c>
      <c r="E25" s="34">
        <v>5</v>
      </c>
      <c r="F25" s="34">
        <v>6</v>
      </c>
      <c r="G25" s="34">
        <v>90</v>
      </c>
      <c r="H25" s="72">
        <v>25</v>
      </c>
      <c r="I25" s="69">
        <f t="shared" si="1"/>
        <v>65</v>
      </c>
      <c r="J25" s="34"/>
      <c r="K25" s="35">
        <v>4631.2</v>
      </c>
      <c r="L25" s="35">
        <v>4168</v>
      </c>
      <c r="M25" s="34">
        <v>1254</v>
      </c>
      <c r="N25" s="110">
        <f t="shared" si="2"/>
        <v>2914</v>
      </c>
      <c r="O25" s="129">
        <v>252</v>
      </c>
      <c r="P25" s="61"/>
      <c r="Q25" s="130"/>
      <c r="R25" s="114"/>
      <c r="S25" s="115">
        <v>9921887.1699999999</v>
      </c>
      <c r="T25" s="128">
        <v>43830</v>
      </c>
      <c r="U25" s="65"/>
      <c r="V25" s="65"/>
      <c r="W25" s="115"/>
      <c r="X25" s="114">
        <v>1280.0999755859375</v>
      </c>
      <c r="Y25" s="114">
        <v>5323219</v>
      </c>
      <c r="Z25" s="128">
        <v>43830</v>
      </c>
      <c r="AA25" s="115"/>
      <c r="AB25" s="115"/>
      <c r="AC25" s="115"/>
      <c r="AD25" s="114">
        <v>396</v>
      </c>
      <c r="AE25" s="114">
        <v>1733066.52</v>
      </c>
      <c r="AF25" s="117">
        <v>44561</v>
      </c>
      <c r="AG25" s="37"/>
      <c r="AH25" s="37"/>
      <c r="AI25" s="37"/>
      <c r="AJ25" s="37"/>
      <c r="AK25" s="37"/>
      <c r="AL25" s="37"/>
      <c r="AM25" s="37"/>
      <c r="AN25" s="37"/>
      <c r="AO25" s="37"/>
      <c r="AP25" s="61"/>
      <c r="AQ25" s="61"/>
      <c r="AR25" s="61"/>
      <c r="AS25" s="61"/>
      <c r="AT25" s="61"/>
      <c r="AU25" s="11"/>
      <c r="AV25" s="11"/>
      <c r="AW25" s="11"/>
      <c r="AX25" s="11"/>
      <c r="AY25" s="119">
        <f t="shared" si="3"/>
        <v>16978172.690000001</v>
      </c>
      <c r="AZ25" s="34"/>
      <c r="BA25" s="34"/>
      <c r="BB25" s="34"/>
      <c r="BC25" s="119">
        <f t="shared" si="4"/>
        <v>16978172.690000001</v>
      </c>
      <c r="BD25" s="19"/>
      <c r="BE25" s="131"/>
      <c r="BF25" s="131"/>
    </row>
    <row r="26" spans="1:58">
      <c r="A26" s="32">
        <f t="shared" si="5"/>
        <v>14</v>
      </c>
      <c r="B26" s="108" t="s">
        <v>56</v>
      </c>
      <c r="C26" s="40">
        <v>1997</v>
      </c>
      <c r="D26" s="11" t="s">
        <v>103</v>
      </c>
      <c r="E26" s="34">
        <v>9</v>
      </c>
      <c r="F26" s="34">
        <v>3</v>
      </c>
      <c r="G26" s="34">
        <v>107</v>
      </c>
      <c r="H26" s="72">
        <v>1</v>
      </c>
      <c r="I26" s="69">
        <f t="shared" si="1"/>
        <v>106</v>
      </c>
      <c r="J26" s="34"/>
      <c r="K26" s="35">
        <v>7116</v>
      </c>
      <c r="L26" s="35">
        <v>6167.8</v>
      </c>
      <c r="M26" s="34">
        <v>35.5</v>
      </c>
      <c r="N26" s="110">
        <f t="shared" si="2"/>
        <v>6132.3</v>
      </c>
      <c r="O26" s="129">
        <v>219</v>
      </c>
      <c r="P26" s="61"/>
      <c r="Q26" s="130"/>
      <c r="R26" s="126"/>
      <c r="S26" s="115"/>
      <c r="T26" s="117"/>
      <c r="U26" s="65"/>
      <c r="V26" s="65"/>
      <c r="W26" s="115"/>
      <c r="X26" s="115"/>
      <c r="Y26" s="115"/>
      <c r="Z26" s="115"/>
      <c r="AA26" s="115"/>
      <c r="AB26" s="115"/>
      <c r="AC26" s="115"/>
      <c r="AD26" s="65"/>
      <c r="AE26" s="65"/>
      <c r="AF26" s="117"/>
      <c r="AG26" s="115">
        <v>220</v>
      </c>
      <c r="AH26" s="114">
        <v>974604.3</v>
      </c>
      <c r="AI26" s="128">
        <v>43830</v>
      </c>
      <c r="AJ26" s="37"/>
      <c r="AK26" s="37"/>
      <c r="AL26" s="37"/>
      <c r="AM26" s="37"/>
      <c r="AN26" s="37"/>
      <c r="AO26" s="37"/>
      <c r="AP26" s="61"/>
      <c r="AQ26" s="61"/>
      <c r="AR26" s="61"/>
      <c r="AS26" s="61"/>
      <c r="AT26" s="61"/>
      <c r="AU26" s="11"/>
      <c r="AV26" s="11"/>
      <c r="AW26" s="11"/>
      <c r="AX26" s="11"/>
      <c r="AY26" s="119">
        <f t="shared" si="3"/>
        <v>974604.3</v>
      </c>
      <c r="AZ26" s="34"/>
      <c r="BA26" s="34"/>
      <c r="BB26" s="34"/>
      <c r="BC26" s="119">
        <f t="shared" si="4"/>
        <v>974604.3</v>
      </c>
      <c r="BD26" s="19"/>
      <c r="BE26" s="131"/>
      <c r="BF26" s="131"/>
    </row>
    <row r="27" spans="1:58">
      <c r="A27" s="32">
        <f t="shared" si="5"/>
        <v>15</v>
      </c>
      <c r="B27" s="108" t="s">
        <v>57</v>
      </c>
      <c r="C27" s="40">
        <v>1994</v>
      </c>
      <c r="D27" s="11" t="s">
        <v>103</v>
      </c>
      <c r="E27" s="34">
        <v>9</v>
      </c>
      <c r="F27" s="34">
        <v>5</v>
      </c>
      <c r="G27" s="34">
        <v>180</v>
      </c>
      <c r="H27" s="72">
        <v>33</v>
      </c>
      <c r="I27" s="69">
        <f t="shared" si="1"/>
        <v>147</v>
      </c>
      <c r="J27" s="34"/>
      <c r="K27" s="35">
        <v>10586.8</v>
      </c>
      <c r="L27" s="35">
        <v>9586.7999999999993</v>
      </c>
      <c r="M27" s="34">
        <v>1732.8</v>
      </c>
      <c r="N27" s="110">
        <f t="shared" si="2"/>
        <v>7853.9999999999991</v>
      </c>
      <c r="O27" s="129">
        <v>441</v>
      </c>
      <c r="P27" s="61"/>
      <c r="Q27" s="130"/>
      <c r="R27" s="126"/>
      <c r="S27" s="115"/>
      <c r="T27" s="117"/>
      <c r="U27" s="65"/>
      <c r="V27" s="65"/>
      <c r="W27" s="115"/>
      <c r="X27" s="115"/>
      <c r="Y27" s="115"/>
      <c r="Z27" s="115"/>
      <c r="AA27" s="115"/>
      <c r="AB27" s="115"/>
      <c r="AC27" s="115"/>
      <c r="AD27" s="114">
        <v>60</v>
      </c>
      <c r="AE27" s="114">
        <v>692488.8</v>
      </c>
      <c r="AF27" s="117">
        <v>44561</v>
      </c>
      <c r="AG27" s="37"/>
      <c r="AH27" s="37"/>
      <c r="AI27" s="37"/>
      <c r="AJ27" s="37"/>
      <c r="AK27" s="37"/>
      <c r="AL27" s="37"/>
      <c r="AM27" s="37"/>
      <c r="AN27" s="37"/>
      <c r="AO27" s="37"/>
      <c r="AP27" s="61"/>
      <c r="AQ27" s="61"/>
      <c r="AR27" s="61"/>
      <c r="AS27" s="61"/>
      <c r="AT27" s="61"/>
      <c r="AU27" s="11"/>
      <c r="AV27" s="11"/>
      <c r="AW27" s="11"/>
      <c r="AX27" s="11"/>
      <c r="AY27" s="119">
        <f t="shared" si="3"/>
        <v>692488.8</v>
      </c>
      <c r="AZ27" s="34"/>
      <c r="BA27" s="34"/>
      <c r="BB27" s="34"/>
      <c r="BC27" s="119">
        <f t="shared" si="4"/>
        <v>692488.8</v>
      </c>
      <c r="BD27" s="19"/>
      <c r="BE27" s="131"/>
      <c r="BF27" s="131"/>
    </row>
    <row r="28" spans="1:58">
      <c r="A28" s="32">
        <f t="shared" si="5"/>
        <v>16</v>
      </c>
      <c r="B28" s="108" t="s">
        <v>58</v>
      </c>
      <c r="C28" s="47">
        <v>1991</v>
      </c>
      <c r="D28" s="132" t="s">
        <v>101</v>
      </c>
      <c r="E28" s="37">
        <v>14</v>
      </c>
      <c r="F28" s="37">
        <v>1</v>
      </c>
      <c r="G28" s="37">
        <v>112</v>
      </c>
      <c r="H28" s="72">
        <v>22</v>
      </c>
      <c r="I28" s="69">
        <f t="shared" si="1"/>
        <v>90</v>
      </c>
      <c r="J28" s="34"/>
      <c r="K28" s="35">
        <v>6667</v>
      </c>
      <c r="L28" s="35">
        <v>5602.9</v>
      </c>
      <c r="M28" s="34">
        <v>1217.5</v>
      </c>
      <c r="N28" s="110">
        <f t="shared" si="2"/>
        <v>4385.3999999999996</v>
      </c>
      <c r="O28" s="129">
        <v>231</v>
      </c>
      <c r="P28" s="61"/>
      <c r="Q28" s="130"/>
      <c r="R28" s="126"/>
      <c r="S28" s="115"/>
      <c r="T28" s="117"/>
      <c r="U28" s="114">
        <v>2</v>
      </c>
      <c r="V28" s="114">
        <v>5161507.87</v>
      </c>
      <c r="W28" s="128">
        <v>43830</v>
      </c>
      <c r="X28" s="115"/>
      <c r="Y28" s="115"/>
      <c r="Z28" s="115"/>
      <c r="AA28" s="115"/>
      <c r="AB28" s="115"/>
      <c r="AC28" s="115"/>
      <c r="AD28" s="65"/>
      <c r="AE28" s="65"/>
      <c r="AF28" s="115"/>
      <c r="AG28" s="37"/>
      <c r="AH28" s="37"/>
      <c r="AI28" s="37"/>
      <c r="AJ28" s="37"/>
      <c r="AK28" s="37"/>
      <c r="AL28" s="37"/>
      <c r="AM28" s="37"/>
      <c r="AN28" s="37"/>
      <c r="AO28" s="37"/>
      <c r="AP28" s="61"/>
      <c r="AQ28" s="61"/>
      <c r="AR28" s="61"/>
      <c r="AS28" s="61"/>
      <c r="AT28" s="61"/>
      <c r="AU28" s="11"/>
      <c r="AV28" s="11"/>
      <c r="AW28" s="11"/>
      <c r="AX28" s="11"/>
      <c r="AY28" s="119">
        <f t="shared" si="3"/>
        <v>5161507.87</v>
      </c>
      <c r="AZ28" s="34"/>
      <c r="BA28" s="34"/>
      <c r="BB28" s="34"/>
      <c r="BC28" s="119">
        <f t="shared" si="4"/>
        <v>5161507.87</v>
      </c>
      <c r="BD28" s="19"/>
      <c r="BE28" s="131"/>
      <c r="BF28" s="131"/>
    </row>
    <row r="29" spans="1:58">
      <c r="A29" s="32">
        <f t="shared" si="5"/>
        <v>17</v>
      </c>
      <c r="B29" s="108" t="s">
        <v>59</v>
      </c>
      <c r="C29" s="40">
        <v>1967</v>
      </c>
      <c r="D29" s="11" t="s">
        <v>100</v>
      </c>
      <c r="E29" s="34">
        <v>5</v>
      </c>
      <c r="F29" s="34">
        <v>8</v>
      </c>
      <c r="G29" s="34">
        <v>120</v>
      </c>
      <c r="H29" s="72">
        <v>37</v>
      </c>
      <c r="I29" s="69">
        <f t="shared" si="1"/>
        <v>83</v>
      </c>
      <c r="J29" s="34"/>
      <c r="K29" s="35">
        <v>6025</v>
      </c>
      <c r="L29" s="35">
        <v>5285.1</v>
      </c>
      <c r="M29" s="34">
        <v>1562.9</v>
      </c>
      <c r="N29" s="110">
        <f t="shared" si="2"/>
        <v>3722.2000000000003</v>
      </c>
      <c r="O29" s="129">
        <v>283</v>
      </c>
      <c r="P29" s="61" t="s">
        <v>166</v>
      </c>
      <c r="Q29" s="130">
        <v>2015</v>
      </c>
      <c r="R29" s="126"/>
      <c r="S29" s="115"/>
      <c r="T29" s="117"/>
      <c r="U29" s="65"/>
      <c r="V29" s="65"/>
      <c r="W29" s="115"/>
      <c r="X29" s="115"/>
      <c r="Y29" s="115"/>
      <c r="Z29" s="115"/>
      <c r="AA29" s="115"/>
      <c r="AB29" s="115"/>
      <c r="AC29" s="115"/>
      <c r="AD29" s="114">
        <v>79.040000915527344</v>
      </c>
      <c r="AE29" s="114">
        <v>912238.5</v>
      </c>
      <c r="AF29" s="128">
        <v>43830</v>
      </c>
      <c r="AG29" s="37"/>
      <c r="AH29" s="37"/>
      <c r="AI29" s="37"/>
      <c r="AJ29" s="37"/>
      <c r="AK29" s="37"/>
      <c r="AL29" s="37"/>
      <c r="AM29" s="37"/>
      <c r="AN29" s="37"/>
      <c r="AO29" s="37"/>
      <c r="AP29" s="61"/>
      <c r="AQ29" s="61"/>
      <c r="AR29" s="61"/>
      <c r="AS29" s="61"/>
      <c r="AT29" s="61"/>
      <c r="AU29" s="11"/>
      <c r="AV29" s="11"/>
      <c r="AW29" s="11"/>
      <c r="AX29" s="11"/>
      <c r="AY29" s="119">
        <f t="shared" si="3"/>
        <v>912238.5</v>
      </c>
      <c r="AZ29" s="34"/>
      <c r="BA29" s="34"/>
      <c r="BB29" s="34"/>
      <c r="BC29" s="119">
        <f t="shared" si="4"/>
        <v>912238.5</v>
      </c>
      <c r="BD29" s="19"/>
      <c r="BE29" s="131"/>
      <c r="BF29" s="131"/>
    </row>
    <row r="30" spans="1:58">
      <c r="A30" s="32">
        <f t="shared" si="5"/>
        <v>18</v>
      </c>
      <c r="B30" s="108" t="s">
        <v>60</v>
      </c>
      <c r="C30" s="40">
        <v>1984</v>
      </c>
      <c r="D30" s="11" t="s">
        <v>101</v>
      </c>
      <c r="E30" s="34">
        <v>10</v>
      </c>
      <c r="F30" s="34">
        <v>10</v>
      </c>
      <c r="G30" s="34">
        <v>319</v>
      </c>
      <c r="H30" s="72">
        <v>50</v>
      </c>
      <c r="I30" s="69">
        <f t="shared" si="1"/>
        <v>269</v>
      </c>
      <c r="J30" s="34"/>
      <c r="K30" s="35">
        <v>16975</v>
      </c>
      <c r="L30" s="35">
        <v>16449.330000000002</v>
      </c>
      <c r="M30" s="34">
        <v>2777.6</v>
      </c>
      <c r="N30" s="110">
        <f t="shared" si="2"/>
        <v>13671.730000000001</v>
      </c>
      <c r="O30" s="129">
        <v>817</v>
      </c>
      <c r="P30" s="61" t="s">
        <v>164</v>
      </c>
      <c r="Q30" s="130">
        <v>2014</v>
      </c>
      <c r="R30" s="126"/>
      <c r="S30" s="115">
        <v>30911068</v>
      </c>
      <c r="T30" s="128">
        <v>44561</v>
      </c>
      <c r="U30" s="65"/>
      <c r="V30" s="65"/>
      <c r="W30" s="115"/>
      <c r="X30" s="115"/>
      <c r="Y30" s="115"/>
      <c r="Z30" s="115"/>
      <c r="AA30" s="115"/>
      <c r="AB30" s="115"/>
      <c r="AC30" s="115"/>
      <c r="AD30" s="114">
        <v>115</v>
      </c>
      <c r="AE30" s="114">
        <v>1327270.2</v>
      </c>
      <c r="AF30" s="117">
        <v>44561</v>
      </c>
      <c r="AG30" s="37"/>
      <c r="AH30" s="37"/>
      <c r="AI30" s="37"/>
      <c r="AJ30" s="37"/>
      <c r="AK30" s="37"/>
      <c r="AL30" s="37"/>
      <c r="AM30" s="37"/>
      <c r="AN30" s="37"/>
      <c r="AO30" s="37"/>
      <c r="AP30" s="61"/>
      <c r="AQ30" s="61"/>
      <c r="AR30" s="61"/>
      <c r="AS30" s="61"/>
      <c r="AT30" s="61"/>
      <c r="AU30" s="11"/>
      <c r="AV30" s="11"/>
      <c r="AW30" s="11"/>
      <c r="AX30" s="11"/>
      <c r="AY30" s="119">
        <f t="shared" si="3"/>
        <v>32238338.199999999</v>
      </c>
      <c r="AZ30" s="34"/>
      <c r="BA30" s="34"/>
      <c r="BB30" s="34"/>
      <c r="BC30" s="119">
        <f t="shared" si="4"/>
        <v>32238338.199999999</v>
      </c>
      <c r="BD30" s="19"/>
      <c r="BE30" s="131"/>
      <c r="BF30" s="131"/>
    </row>
    <row r="31" spans="1:58">
      <c r="A31" s="32">
        <f t="shared" si="5"/>
        <v>19</v>
      </c>
      <c r="B31" s="108" t="s">
        <v>61</v>
      </c>
      <c r="C31" s="40">
        <v>1989</v>
      </c>
      <c r="D31" s="11" t="s">
        <v>101</v>
      </c>
      <c r="E31" s="34">
        <v>9</v>
      </c>
      <c r="F31" s="34">
        <v>1</v>
      </c>
      <c r="G31" s="34">
        <v>34</v>
      </c>
      <c r="H31" s="72">
        <v>12</v>
      </c>
      <c r="I31" s="69">
        <f t="shared" si="1"/>
        <v>22</v>
      </c>
      <c r="J31" s="34"/>
      <c r="K31" s="35">
        <v>2147.1999999999998</v>
      </c>
      <c r="L31" s="35">
        <v>1851</v>
      </c>
      <c r="M31" s="34">
        <v>655.6</v>
      </c>
      <c r="N31" s="110">
        <f t="shared" si="2"/>
        <v>1195.4000000000001</v>
      </c>
      <c r="O31" s="129">
        <v>106</v>
      </c>
      <c r="P31" s="61"/>
      <c r="Q31" s="130"/>
      <c r="R31" s="114"/>
      <c r="S31" s="115">
        <v>2163110.35</v>
      </c>
      <c r="T31" s="128">
        <v>44561</v>
      </c>
      <c r="U31" s="65"/>
      <c r="V31" s="65"/>
      <c r="W31" s="115"/>
      <c r="X31" s="115"/>
      <c r="Y31" s="115"/>
      <c r="Z31" s="115"/>
      <c r="AA31" s="115"/>
      <c r="AB31" s="115"/>
      <c r="AC31" s="115"/>
      <c r="AD31" s="65"/>
      <c r="AE31" s="65"/>
      <c r="AF31" s="115"/>
      <c r="AG31" s="37"/>
      <c r="AH31" s="37"/>
      <c r="AI31" s="37"/>
      <c r="AJ31" s="37"/>
      <c r="AK31" s="37"/>
      <c r="AL31" s="37"/>
      <c r="AM31" s="37"/>
      <c r="AN31" s="37"/>
      <c r="AO31" s="37"/>
      <c r="AP31" s="61"/>
      <c r="AQ31" s="61"/>
      <c r="AR31" s="61"/>
      <c r="AS31" s="61"/>
      <c r="AT31" s="61"/>
      <c r="AU31" s="11"/>
      <c r="AV31" s="11"/>
      <c r="AW31" s="11"/>
      <c r="AX31" s="11"/>
      <c r="AY31" s="119">
        <f t="shared" si="3"/>
        <v>2163110.35</v>
      </c>
      <c r="AZ31" s="34"/>
      <c r="BA31" s="34"/>
      <c r="BB31" s="34"/>
      <c r="BC31" s="119">
        <f t="shared" si="4"/>
        <v>2163110.35</v>
      </c>
      <c r="BD31" s="19"/>
      <c r="BE31" s="131"/>
      <c r="BF31" s="131"/>
    </row>
    <row r="32" spans="1:58">
      <c r="A32" s="32">
        <f t="shared" si="5"/>
        <v>20</v>
      </c>
      <c r="B32" s="108" t="s">
        <v>62</v>
      </c>
      <c r="C32" s="40">
        <v>1966</v>
      </c>
      <c r="D32" s="11" t="s">
        <v>104</v>
      </c>
      <c r="E32" s="34">
        <v>5</v>
      </c>
      <c r="F32" s="34">
        <v>6</v>
      </c>
      <c r="G32" s="34">
        <v>120</v>
      </c>
      <c r="H32" s="72">
        <v>28</v>
      </c>
      <c r="I32" s="69">
        <f t="shared" si="1"/>
        <v>92</v>
      </c>
      <c r="J32" s="34"/>
      <c r="K32" s="35">
        <v>5853.2</v>
      </c>
      <c r="L32" s="35">
        <v>5233.6000000000004</v>
      </c>
      <c r="M32" s="34">
        <v>1293.2</v>
      </c>
      <c r="N32" s="110">
        <f t="shared" si="2"/>
        <v>3940.4000000000005</v>
      </c>
      <c r="O32" s="129">
        <v>286</v>
      </c>
      <c r="P32" s="61"/>
      <c r="Q32" s="130"/>
      <c r="R32" s="114"/>
      <c r="S32" s="115">
        <v>3887138.89</v>
      </c>
      <c r="T32" s="128">
        <v>44561</v>
      </c>
      <c r="U32" s="65"/>
      <c r="V32" s="65"/>
      <c r="W32" s="115"/>
      <c r="X32" s="115"/>
      <c r="Y32" s="115"/>
      <c r="Z32" s="115"/>
      <c r="AA32" s="115"/>
      <c r="AB32" s="115"/>
      <c r="AC32" s="115"/>
      <c r="AD32" s="65"/>
      <c r="AE32" s="65"/>
      <c r="AF32" s="115"/>
      <c r="AG32" s="37"/>
      <c r="AH32" s="37"/>
      <c r="AI32" s="37"/>
      <c r="AJ32" s="37"/>
      <c r="AK32" s="37"/>
      <c r="AL32" s="37"/>
      <c r="AM32" s="37"/>
      <c r="AN32" s="37"/>
      <c r="AO32" s="37"/>
      <c r="AP32" s="61"/>
      <c r="AQ32" s="61"/>
      <c r="AR32" s="61"/>
      <c r="AS32" s="61"/>
      <c r="AT32" s="61"/>
      <c r="AU32" s="11"/>
      <c r="AV32" s="11"/>
      <c r="AW32" s="11"/>
      <c r="AX32" s="11"/>
      <c r="AY32" s="119">
        <f t="shared" si="3"/>
        <v>3887138.89</v>
      </c>
      <c r="AZ32" s="34"/>
      <c r="BA32" s="34"/>
      <c r="BB32" s="34"/>
      <c r="BC32" s="119">
        <f t="shared" si="4"/>
        <v>3887138.89</v>
      </c>
      <c r="BD32" s="19"/>
      <c r="BE32" s="131"/>
      <c r="BF32" s="131"/>
    </row>
    <row r="33" spans="1:58">
      <c r="A33" s="32">
        <f t="shared" si="5"/>
        <v>21</v>
      </c>
      <c r="B33" s="108" t="s">
        <v>63</v>
      </c>
      <c r="C33" s="40">
        <v>1970</v>
      </c>
      <c r="D33" s="11" t="s">
        <v>101</v>
      </c>
      <c r="E33" s="34">
        <v>5</v>
      </c>
      <c r="F33" s="34">
        <v>6</v>
      </c>
      <c r="G33" s="34">
        <v>100</v>
      </c>
      <c r="H33" s="72">
        <v>18</v>
      </c>
      <c r="I33" s="69">
        <f t="shared" si="1"/>
        <v>82</v>
      </c>
      <c r="J33" s="34"/>
      <c r="K33" s="35">
        <v>4513</v>
      </c>
      <c r="L33" s="35">
        <v>4482.8</v>
      </c>
      <c r="M33" s="34">
        <v>796.7</v>
      </c>
      <c r="N33" s="110">
        <f t="shared" si="2"/>
        <v>3686.1000000000004</v>
      </c>
      <c r="O33" s="129">
        <v>216</v>
      </c>
      <c r="P33" s="61"/>
      <c r="Q33" s="130"/>
      <c r="R33" s="114"/>
      <c r="S33" s="115">
        <v>4447660.66</v>
      </c>
      <c r="T33" s="128">
        <v>43830</v>
      </c>
      <c r="U33" s="65"/>
      <c r="V33" s="65"/>
      <c r="W33" s="115"/>
      <c r="X33" s="115"/>
      <c r="Y33" s="115"/>
      <c r="Z33" s="115"/>
      <c r="AA33" s="115"/>
      <c r="AB33" s="115"/>
      <c r="AC33" s="115"/>
      <c r="AD33" s="65"/>
      <c r="AE33" s="65"/>
      <c r="AF33" s="115"/>
      <c r="AG33" s="37"/>
      <c r="AH33" s="37"/>
      <c r="AI33" s="37"/>
      <c r="AJ33" s="37"/>
      <c r="AK33" s="37"/>
      <c r="AL33" s="37"/>
      <c r="AM33" s="37"/>
      <c r="AN33" s="37"/>
      <c r="AO33" s="37"/>
      <c r="AP33" s="61"/>
      <c r="AQ33" s="61"/>
      <c r="AR33" s="61"/>
      <c r="AS33" s="61"/>
      <c r="AT33" s="61"/>
      <c r="AU33" s="11"/>
      <c r="AV33" s="11"/>
      <c r="AW33" s="11"/>
      <c r="AX33" s="11"/>
      <c r="AY33" s="119">
        <f t="shared" si="3"/>
        <v>4447660.66</v>
      </c>
      <c r="AZ33" s="34"/>
      <c r="BA33" s="34"/>
      <c r="BB33" s="34"/>
      <c r="BC33" s="119">
        <f t="shared" si="4"/>
        <v>4447660.66</v>
      </c>
      <c r="BD33" s="19"/>
      <c r="BE33" s="131"/>
      <c r="BF33" s="131"/>
    </row>
    <row r="34" spans="1:58">
      <c r="A34" s="32">
        <f t="shared" si="5"/>
        <v>22</v>
      </c>
      <c r="B34" s="108" t="s">
        <v>64</v>
      </c>
      <c r="C34" s="40">
        <v>1962</v>
      </c>
      <c r="D34" s="11" t="s">
        <v>105</v>
      </c>
      <c r="E34" s="34">
        <v>4</v>
      </c>
      <c r="F34" s="34">
        <v>4</v>
      </c>
      <c r="G34" s="34">
        <v>57</v>
      </c>
      <c r="H34" s="72">
        <v>8</v>
      </c>
      <c r="I34" s="69">
        <f t="shared" si="1"/>
        <v>49</v>
      </c>
      <c r="J34" s="34"/>
      <c r="K34" s="35">
        <v>2771.5</v>
      </c>
      <c r="L34" s="35">
        <v>2539.9</v>
      </c>
      <c r="M34" s="34">
        <v>369.5</v>
      </c>
      <c r="N34" s="110">
        <f t="shared" si="2"/>
        <v>2170.4</v>
      </c>
      <c r="O34" s="129">
        <v>131</v>
      </c>
      <c r="P34" s="61"/>
      <c r="Q34" s="130"/>
      <c r="R34" s="126"/>
      <c r="S34" s="115"/>
      <c r="T34" s="117"/>
      <c r="U34" s="65"/>
      <c r="V34" s="65"/>
      <c r="W34" s="115"/>
      <c r="X34" s="115"/>
      <c r="Y34" s="115"/>
      <c r="Z34" s="115"/>
      <c r="AA34" s="115"/>
      <c r="AB34" s="115"/>
      <c r="AC34" s="115"/>
      <c r="AD34" s="114">
        <v>122</v>
      </c>
      <c r="AE34" s="114">
        <v>6707145</v>
      </c>
      <c r="AF34" s="117">
        <v>44926</v>
      </c>
      <c r="AG34" s="37"/>
      <c r="AH34" s="37"/>
      <c r="AI34" s="37"/>
      <c r="AJ34" s="37"/>
      <c r="AK34" s="37"/>
      <c r="AL34" s="37"/>
      <c r="AM34" s="37"/>
      <c r="AN34" s="37"/>
      <c r="AO34" s="37"/>
      <c r="AP34" s="61"/>
      <c r="AQ34" s="61"/>
      <c r="AR34" s="61"/>
      <c r="AS34" s="61"/>
      <c r="AT34" s="61"/>
      <c r="AU34" s="11"/>
      <c r="AV34" s="11"/>
      <c r="AW34" s="11"/>
      <c r="AX34" s="11"/>
      <c r="AY34" s="119">
        <f t="shared" si="3"/>
        <v>6707145</v>
      </c>
      <c r="AZ34" s="34"/>
      <c r="BA34" s="34"/>
      <c r="BB34" s="34"/>
      <c r="BC34" s="119">
        <f t="shared" si="4"/>
        <v>6707145</v>
      </c>
      <c r="BD34" s="19"/>
      <c r="BE34" s="131"/>
      <c r="BF34" s="131"/>
    </row>
    <row r="35" spans="1:58">
      <c r="A35" s="32">
        <f t="shared" si="5"/>
        <v>23</v>
      </c>
      <c r="B35" s="108" t="s">
        <v>65</v>
      </c>
      <c r="C35" s="42">
        <v>1986</v>
      </c>
      <c r="D35" s="136" t="s">
        <v>106</v>
      </c>
      <c r="E35" s="74">
        <v>5</v>
      </c>
      <c r="F35" s="74">
        <v>4</v>
      </c>
      <c r="G35" s="74">
        <v>60</v>
      </c>
      <c r="H35" s="72">
        <v>7</v>
      </c>
      <c r="I35" s="69">
        <f t="shared" si="1"/>
        <v>53</v>
      </c>
      <c r="J35" s="34"/>
      <c r="K35" s="137">
        <v>3624.3</v>
      </c>
      <c r="L35" s="137">
        <v>3185.7</v>
      </c>
      <c r="M35" s="34">
        <v>374.2</v>
      </c>
      <c r="N35" s="110">
        <f t="shared" si="2"/>
        <v>2811.5</v>
      </c>
      <c r="O35" s="129">
        <v>139</v>
      </c>
      <c r="P35" s="61"/>
      <c r="Q35" s="130"/>
      <c r="R35" s="126"/>
      <c r="S35" s="115"/>
      <c r="T35" s="117"/>
      <c r="U35" s="65"/>
      <c r="V35" s="65"/>
      <c r="W35" s="115"/>
      <c r="X35" s="115"/>
      <c r="Y35" s="115"/>
      <c r="Z35" s="115"/>
      <c r="AA35" s="66">
        <v>715</v>
      </c>
      <c r="AB35" s="114">
        <v>1044293.25</v>
      </c>
      <c r="AC35" s="115"/>
      <c r="AD35" s="114">
        <v>2754.239990234375</v>
      </c>
      <c r="AE35" s="114">
        <v>3911957.2</v>
      </c>
      <c r="AF35" s="117">
        <v>44561</v>
      </c>
      <c r="AG35" s="37"/>
      <c r="AH35" s="37"/>
      <c r="AI35" s="37"/>
      <c r="AJ35" s="37"/>
      <c r="AK35" s="37"/>
      <c r="AL35" s="37"/>
      <c r="AM35" s="37"/>
      <c r="AN35" s="37"/>
      <c r="AO35" s="37"/>
      <c r="AP35" s="61"/>
      <c r="AQ35" s="61"/>
      <c r="AR35" s="61"/>
      <c r="AS35" s="61"/>
      <c r="AT35" s="61"/>
      <c r="AU35" s="11"/>
      <c r="AV35" s="11"/>
      <c r="AW35" s="11"/>
      <c r="AX35" s="11"/>
      <c r="AY35" s="119">
        <f t="shared" si="3"/>
        <v>4956250.45</v>
      </c>
      <c r="AZ35" s="34"/>
      <c r="BA35" s="34"/>
      <c r="BB35" s="34"/>
      <c r="BC35" s="119">
        <f t="shared" si="4"/>
        <v>4956250.45</v>
      </c>
      <c r="BD35" s="19"/>
      <c r="BE35" s="131"/>
      <c r="BF35" s="131"/>
    </row>
    <row r="36" spans="1:58">
      <c r="A36" s="32">
        <f t="shared" si="5"/>
        <v>24</v>
      </c>
      <c r="B36" s="108" t="s">
        <v>66</v>
      </c>
      <c r="C36" s="47">
        <v>1987</v>
      </c>
      <c r="D36" s="132" t="s">
        <v>100</v>
      </c>
      <c r="E36" s="37">
        <v>9</v>
      </c>
      <c r="F36" s="37">
        <v>1</v>
      </c>
      <c r="G36" s="37">
        <v>73</v>
      </c>
      <c r="H36" s="72">
        <v>52</v>
      </c>
      <c r="I36" s="69">
        <f t="shared" si="1"/>
        <v>21</v>
      </c>
      <c r="J36" s="34"/>
      <c r="K36" s="35">
        <v>4827</v>
      </c>
      <c r="L36" s="35">
        <v>2996.6</v>
      </c>
      <c r="M36" s="34">
        <v>2103.8000000000002</v>
      </c>
      <c r="N36" s="110">
        <f t="shared" si="2"/>
        <v>892.79999999999973</v>
      </c>
      <c r="O36" s="129">
        <v>253</v>
      </c>
      <c r="P36" s="61"/>
      <c r="Q36" s="130"/>
      <c r="R36" s="126"/>
      <c r="S36" s="115"/>
      <c r="T36" s="117"/>
      <c r="U36" s="114">
        <v>2</v>
      </c>
      <c r="V36" s="114">
        <v>3757914.13</v>
      </c>
      <c r="W36" s="128">
        <v>43830</v>
      </c>
      <c r="X36" s="115"/>
      <c r="Y36" s="115"/>
      <c r="Z36" s="115"/>
      <c r="AA36" s="65"/>
      <c r="AB36" s="65"/>
      <c r="AC36" s="115"/>
      <c r="AD36" s="65"/>
      <c r="AE36" s="65"/>
      <c r="AF36" s="115"/>
      <c r="AG36" s="37"/>
      <c r="AH36" s="37"/>
      <c r="AI36" s="37"/>
      <c r="AJ36" s="37"/>
      <c r="AK36" s="37"/>
      <c r="AL36" s="37"/>
      <c r="AM36" s="37"/>
      <c r="AN36" s="37"/>
      <c r="AO36" s="37"/>
      <c r="AP36" s="61"/>
      <c r="AQ36" s="61"/>
      <c r="AR36" s="61"/>
      <c r="AS36" s="61"/>
      <c r="AT36" s="61"/>
      <c r="AU36" s="11"/>
      <c r="AV36" s="11"/>
      <c r="AW36" s="11"/>
      <c r="AX36" s="11"/>
      <c r="AY36" s="119">
        <f t="shared" si="3"/>
        <v>3757914.13</v>
      </c>
      <c r="AZ36" s="34"/>
      <c r="BA36" s="34"/>
      <c r="BB36" s="34"/>
      <c r="BC36" s="119">
        <f t="shared" si="4"/>
        <v>3757914.13</v>
      </c>
      <c r="BD36" s="19"/>
      <c r="BE36" s="131"/>
      <c r="BF36" s="131"/>
    </row>
    <row r="37" spans="1:58">
      <c r="A37" s="32">
        <f t="shared" si="5"/>
        <v>25</v>
      </c>
      <c r="B37" s="108" t="s">
        <v>67</v>
      </c>
      <c r="C37" s="40">
        <v>1959</v>
      </c>
      <c r="D37" s="11" t="s">
        <v>100</v>
      </c>
      <c r="E37" s="34">
        <v>3</v>
      </c>
      <c r="F37" s="34">
        <v>2</v>
      </c>
      <c r="G37" s="34">
        <v>18</v>
      </c>
      <c r="H37" s="72">
        <v>3</v>
      </c>
      <c r="I37" s="69">
        <f t="shared" si="1"/>
        <v>15</v>
      </c>
      <c r="J37" s="34"/>
      <c r="K37" s="35">
        <v>1114</v>
      </c>
      <c r="L37" s="35">
        <v>974</v>
      </c>
      <c r="M37" s="34">
        <v>85.5</v>
      </c>
      <c r="N37" s="110">
        <f t="shared" si="2"/>
        <v>888.5</v>
      </c>
      <c r="O37" s="129">
        <v>39</v>
      </c>
      <c r="P37" s="61"/>
      <c r="Q37" s="130"/>
      <c r="R37" s="126"/>
      <c r="S37" s="115"/>
      <c r="T37" s="117"/>
      <c r="U37" s="65"/>
      <c r="V37" s="65"/>
      <c r="W37" s="115"/>
      <c r="X37" s="114">
        <v>650.29998779296875</v>
      </c>
      <c r="Y37" s="115">
        <v>2185040.5</v>
      </c>
      <c r="Z37" s="128">
        <v>44561</v>
      </c>
      <c r="AA37" s="65"/>
      <c r="AB37" s="65"/>
      <c r="AC37" s="115"/>
      <c r="AD37" s="114">
        <v>858.5999755859375</v>
      </c>
      <c r="AE37" s="114">
        <v>125252.5</v>
      </c>
      <c r="AF37" s="128">
        <v>44561</v>
      </c>
      <c r="AG37" s="37"/>
      <c r="AH37" s="37"/>
      <c r="AI37" s="37"/>
      <c r="AJ37" s="37"/>
      <c r="AK37" s="37"/>
      <c r="AL37" s="37"/>
      <c r="AM37" s="37"/>
      <c r="AN37" s="37"/>
      <c r="AO37" s="37"/>
      <c r="AP37" s="61"/>
      <c r="AQ37" s="61"/>
      <c r="AR37" s="61"/>
      <c r="AS37" s="61"/>
      <c r="AT37" s="61"/>
      <c r="AU37" s="11"/>
      <c r="AV37" s="11"/>
      <c r="AW37" s="11"/>
      <c r="AX37" s="11"/>
      <c r="AY37" s="119">
        <f t="shared" si="3"/>
        <v>2310293</v>
      </c>
      <c r="AZ37" s="34"/>
      <c r="BA37" s="34"/>
      <c r="BB37" s="34"/>
      <c r="BC37" s="119">
        <f t="shared" si="4"/>
        <v>2310293</v>
      </c>
      <c r="BD37" s="19"/>
      <c r="BE37" s="131"/>
      <c r="BF37" s="131"/>
    </row>
    <row r="38" spans="1:58">
      <c r="A38" s="32">
        <f t="shared" si="5"/>
        <v>26</v>
      </c>
      <c r="B38" s="108" t="s">
        <v>68</v>
      </c>
      <c r="C38" s="40">
        <v>1970</v>
      </c>
      <c r="D38" s="135" t="s">
        <v>107</v>
      </c>
      <c r="E38" s="73">
        <v>5</v>
      </c>
      <c r="F38" s="73">
        <v>4</v>
      </c>
      <c r="G38" s="73">
        <v>66</v>
      </c>
      <c r="H38" s="72">
        <v>26</v>
      </c>
      <c r="I38" s="69">
        <f t="shared" si="1"/>
        <v>40</v>
      </c>
      <c r="J38" s="34"/>
      <c r="K38" s="133">
        <v>4181</v>
      </c>
      <c r="L38" s="133">
        <v>3009.61</v>
      </c>
      <c r="M38" s="34">
        <v>1246.4000000000001</v>
      </c>
      <c r="N38" s="110">
        <f t="shared" si="2"/>
        <v>1763.21</v>
      </c>
      <c r="O38" s="129">
        <v>150</v>
      </c>
      <c r="P38" s="61"/>
      <c r="Q38" s="130"/>
      <c r="R38" s="126"/>
      <c r="S38" s="115"/>
      <c r="T38" s="117"/>
      <c r="U38" s="65"/>
      <c r="V38" s="65"/>
      <c r="W38" s="115"/>
      <c r="X38" s="115"/>
      <c r="Y38" s="115"/>
      <c r="Z38" s="115"/>
      <c r="AA38" s="65"/>
      <c r="AB38" s="65"/>
      <c r="AC38" s="115"/>
      <c r="AD38" s="114">
        <v>138.19999694824219</v>
      </c>
      <c r="AE38" s="114">
        <v>7825872</v>
      </c>
      <c r="AF38" s="117">
        <v>44926</v>
      </c>
      <c r="AG38" s="37"/>
      <c r="AH38" s="37"/>
      <c r="AI38" s="37"/>
      <c r="AJ38" s="37"/>
      <c r="AK38" s="37"/>
      <c r="AL38" s="37"/>
      <c r="AM38" s="37"/>
      <c r="AN38" s="37"/>
      <c r="AO38" s="37"/>
      <c r="AP38" s="61"/>
      <c r="AQ38" s="61"/>
      <c r="AR38" s="61"/>
      <c r="AS38" s="61"/>
      <c r="AT38" s="61"/>
      <c r="AU38" s="11"/>
      <c r="AV38" s="11"/>
      <c r="AW38" s="11"/>
      <c r="AX38" s="11"/>
      <c r="AY38" s="119">
        <f t="shared" si="3"/>
        <v>7825872</v>
      </c>
      <c r="AZ38" s="34"/>
      <c r="BA38" s="34"/>
      <c r="BB38" s="34"/>
      <c r="BC38" s="119">
        <f t="shared" si="4"/>
        <v>7825872</v>
      </c>
      <c r="BD38" s="19"/>
      <c r="BE38" s="131"/>
      <c r="BF38" s="131"/>
    </row>
    <row r="39" spans="1:58">
      <c r="A39" s="32">
        <f t="shared" si="5"/>
        <v>27</v>
      </c>
      <c r="B39" s="108" t="s">
        <v>69</v>
      </c>
      <c r="C39" s="40">
        <v>1975</v>
      </c>
      <c r="D39" s="11" t="s">
        <v>100</v>
      </c>
      <c r="E39" s="34">
        <v>5</v>
      </c>
      <c r="F39" s="34">
        <v>6</v>
      </c>
      <c r="G39" s="34">
        <v>70</v>
      </c>
      <c r="H39" s="72">
        <v>17</v>
      </c>
      <c r="I39" s="69">
        <f t="shared" si="1"/>
        <v>53</v>
      </c>
      <c r="J39" s="34"/>
      <c r="K39" s="35">
        <v>3350.7</v>
      </c>
      <c r="L39" s="35">
        <v>2990.1</v>
      </c>
      <c r="M39" s="34">
        <v>733.8</v>
      </c>
      <c r="N39" s="110">
        <f t="shared" si="2"/>
        <v>2256.3000000000002</v>
      </c>
      <c r="O39" s="129">
        <v>158</v>
      </c>
      <c r="P39" s="61"/>
      <c r="Q39" s="130"/>
      <c r="R39" s="114"/>
      <c r="S39" s="115">
        <v>1959709.77</v>
      </c>
      <c r="T39" s="128">
        <v>43830</v>
      </c>
      <c r="U39" s="65"/>
      <c r="V39" s="65"/>
      <c r="W39" s="115"/>
      <c r="X39" s="115"/>
      <c r="Y39" s="115"/>
      <c r="Z39" s="115"/>
      <c r="AA39" s="67"/>
      <c r="AB39" s="65"/>
      <c r="AC39" s="115"/>
      <c r="AD39" s="65"/>
      <c r="AE39" s="65"/>
      <c r="AF39" s="115"/>
      <c r="AG39" s="37"/>
      <c r="AH39" s="37"/>
      <c r="AI39" s="37"/>
      <c r="AJ39" s="37"/>
      <c r="AK39" s="37"/>
      <c r="AL39" s="37"/>
      <c r="AM39" s="37"/>
      <c r="AN39" s="37"/>
      <c r="AO39" s="37"/>
      <c r="AP39" s="61"/>
      <c r="AQ39" s="61"/>
      <c r="AR39" s="61"/>
      <c r="AS39" s="61"/>
      <c r="AT39" s="61"/>
      <c r="AU39" s="11"/>
      <c r="AV39" s="11"/>
      <c r="AW39" s="11"/>
      <c r="AX39" s="11"/>
      <c r="AY39" s="119">
        <f t="shared" si="3"/>
        <v>1959709.77</v>
      </c>
      <c r="AZ39" s="34"/>
      <c r="BA39" s="34"/>
      <c r="BB39" s="34"/>
      <c r="BC39" s="119">
        <f t="shared" si="4"/>
        <v>1959709.77</v>
      </c>
      <c r="BD39" s="19"/>
      <c r="BE39" s="131"/>
      <c r="BF39" s="131"/>
    </row>
    <row r="40" spans="1:58">
      <c r="A40" s="32">
        <f t="shared" si="5"/>
        <v>28</v>
      </c>
      <c r="B40" s="108" t="s">
        <v>70</v>
      </c>
      <c r="C40" s="40">
        <v>1953</v>
      </c>
      <c r="D40" s="135" t="s">
        <v>102</v>
      </c>
      <c r="E40" s="73">
        <v>2</v>
      </c>
      <c r="F40" s="73">
        <v>2</v>
      </c>
      <c r="G40" s="73">
        <v>15</v>
      </c>
      <c r="H40" s="72">
        <v>12</v>
      </c>
      <c r="I40" s="69">
        <f t="shared" si="1"/>
        <v>3</v>
      </c>
      <c r="J40" s="34"/>
      <c r="K40" s="133">
        <v>825.7</v>
      </c>
      <c r="L40" s="133">
        <v>751</v>
      </c>
      <c r="M40" s="34">
        <v>489.7</v>
      </c>
      <c r="N40" s="110">
        <f t="shared" si="2"/>
        <v>261.3</v>
      </c>
      <c r="O40" s="129">
        <v>43</v>
      </c>
      <c r="P40" s="61"/>
      <c r="Q40" s="130"/>
      <c r="R40" s="126"/>
      <c r="S40" s="115"/>
      <c r="T40" s="117"/>
      <c r="U40" s="65"/>
      <c r="V40" s="65"/>
      <c r="W40" s="115"/>
      <c r="X40" s="114">
        <v>745.9000244140625</v>
      </c>
      <c r="Y40" s="115">
        <v>2080307.7</v>
      </c>
      <c r="Z40" s="128">
        <v>44561</v>
      </c>
      <c r="AA40" s="65"/>
      <c r="AB40" s="65"/>
      <c r="AC40" s="115"/>
      <c r="AD40" s="114">
        <v>1100</v>
      </c>
      <c r="AE40" s="114">
        <v>1632782.7</v>
      </c>
      <c r="AF40" s="117">
        <v>44926</v>
      </c>
      <c r="AG40" s="37"/>
      <c r="AH40" s="37"/>
      <c r="AI40" s="37"/>
      <c r="AJ40" s="37"/>
      <c r="AK40" s="37"/>
      <c r="AL40" s="37"/>
      <c r="AM40" s="37"/>
      <c r="AN40" s="37"/>
      <c r="AO40" s="37"/>
      <c r="AP40" s="61"/>
      <c r="AQ40" s="61"/>
      <c r="AR40" s="61"/>
      <c r="AS40" s="61"/>
      <c r="AT40" s="61"/>
      <c r="AU40" s="11"/>
      <c r="AV40" s="11"/>
      <c r="AW40" s="11"/>
      <c r="AX40" s="11"/>
      <c r="AY40" s="119">
        <f t="shared" si="3"/>
        <v>3713090.4</v>
      </c>
      <c r="AZ40" s="34"/>
      <c r="BA40" s="34"/>
      <c r="BB40" s="34"/>
      <c r="BC40" s="119">
        <f t="shared" si="4"/>
        <v>3713090.4</v>
      </c>
      <c r="BD40" s="19"/>
      <c r="BE40" s="131"/>
      <c r="BF40" s="131"/>
    </row>
    <row r="41" spans="1:58">
      <c r="A41" s="32">
        <f t="shared" si="5"/>
        <v>29</v>
      </c>
      <c r="B41" s="108" t="s">
        <v>71</v>
      </c>
      <c r="C41" s="40">
        <v>1953</v>
      </c>
      <c r="D41" s="135" t="s">
        <v>102</v>
      </c>
      <c r="E41" s="73">
        <v>2</v>
      </c>
      <c r="F41" s="73">
        <v>1</v>
      </c>
      <c r="G41" s="73">
        <v>6</v>
      </c>
      <c r="H41" s="72">
        <v>3</v>
      </c>
      <c r="I41" s="69">
        <f t="shared" si="1"/>
        <v>3</v>
      </c>
      <c r="J41" s="34"/>
      <c r="K41" s="133">
        <v>379.7</v>
      </c>
      <c r="L41" s="133">
        <v>346.7</v>
      </c>
      <c r="M41" s="34">
        <v>128.4</v>
      </c>
      <c r="N41" s="110">
        <f t="shared" si="2"/>
        <v>218.29999999999998</v>
      </c>
      <c r="O41" s="129">
        <v>18</v>
      </c>
      <c r="P41" s="61"/>
      <c r="Q41" s="130"/>
      <c r="R41" s="126"/>
      <c r="S41" s="115"/>
      <c r="T41" s="117"/>
      <c r="U41" s="65"/>
      <c r="V41" s="65"/>
      <c r="W41" s="115"/>
      <c r="X41" s="114">
        <v>354</v>
      </c>
      <c r="Y41" s="115">
        <v>1794454.3</v>
      </c>
      <c r="Z41" s="128">
        <v>44561</v>
      </c>
      <c r="AA41" s="65"/>
      <c r="AB41" s="65"/>
      <c r="AC41" s="115"/>
      <c r="AD41" s="114">
        <v>950</v>
      </c>
      <c r="AE41" s="114">
        <v>1440151.6</v>
      </c>
      <c r="AF41" s="128">
        <v>44561</v>
      </c>
      <c r="AG41" s="37"/>
      <c r="AH41" s="37"/>
      <c r="AI41" s="37"/>
      <c r="AJ41" s="37"/>
      <c r="AK41" s="37"/>
      <c r="AL41" s="37"/>
      <c r="AM41" s="37"/>
      <c r="AN41" s="37"/>
      <c r="AO41" s="37"/>
      <c r="AP41" s="61"/>
      <c r="AQ41" s="61"/>
      <c r="AR41" s="61"/>
      <c r="AS41" s="61"/>
      <c r="AT41" s="61"/>
      <c r="AU41" s="11"/>
      <c r="AV41" s="11"/>
      <c r="AW41" s="11"/>
      <c r="AX41" s="11"/>
      <c r="AY41" s="119">
        <f t="shared" si="3"/>
        <v>3234605.9000000004</v>
      </c>
      <c r="AZ41" s="34"/>
      <c r="BA41" s="34"/>
      <c r="BB41" s="34"/>
      <c r="BC41" s="119">
        <f t="shared" si="4"/>
        <v>3234605.9000000004</v>
      </c>
      <c r="BD41" s="19"/>
      <c r="BE41" s="131"/>
      <c r="BF41" s="131"/>
    </row>
    <row r="42" spans="1:58">
      <c r="A42" s="32">
        <f t="shared" si="5"/>
        <v>30</v>
      </c>
      <c r="B42" s="108" t="s">
        <v>72</v>
      </c>
      <c r="C42" s="40">
        <v>1953</v>
      </c>
      <c r="D42" s="135" t="s">
        <v>102</v>
      </c>
      <c r="E42" s="73">
        <v>2</v>
      </c>
      <c r="F42" s="73">
        <v>2</v>
      </c>
      <c r="G42" s="73">
        <v>12</v>
      </c>
      <c r="H42" s="72">
        <v>12</v>
      </c>
      <c r="I42" s="69">
        <f t="shared" si="1"/>
        <v>0</v>
      </c>
      <c r="J42" s="34"/>
      <c r="K42" s="133">
        <v>828.3</v>
      </c>
      <c r="L42" s="133">
        <v>754.9</v>
      </c>
      <c r="M42" s="34">
        <v>604.79999999999995</v>
      </c>
      <c r="N42" s="110">
        <f t="shared" si="2"/>
        <v>150.10000000000002</v>
      </c>
      <c r="O42" s="129">
        <v>56</v>
      </c>
      <c r="P42" s="61"/>
      <c r="Q42" s="130"/>
      <c r="R42" s="126"/>
      <c r="S42" s="114"/>
      <c r="T42" s="117"/>
      <c r="U42" s="65"/>
      <c r="V42" s="65"/>
      <c r="W42" s="115"/>
      <c r="X42" s="115"/>
      <c r="Y42" s="115"/>
      <c r="Z42" s="115"/>
      <c r="AA42" s="65"/>
      <c r="AB42" s="65"/>
      <c r="AC42" s="115"/>
      <c r="AD42" s="114">
        <v>1025</v>
      </c>
      <c r="AE42" s="114">
        <v>1527542</v>
      </c>
      <c r="AF42" s="128">
        <v>44561</v>
      </c>
      <c r="AG42" s="37"/>
      <c r="AH42" s="37"/>
      <c r="AI42" s="37"/>
      <c r="AJ42" s="37"/>
      <c r="AK42" s="37"/>
      <c r="AL42" s="37"/>
      <c r="AM42" s="37"/>
      <c r="AN42" s="37"/>
      <c r="AO42" s="37"/>
      <c r="AP42" s="61"/>
      <c r="AQ42" s="61"/>
      <c r="AR42" s="61"/>
      <c r="AS42" s="61"/>
      <c r="AT42" s="61"/>
      <c r="AU42" s="11"/>
      <c r="AV42" s="11"/>
      <c r="AW42" s="11"/>
      <c r="AX42" s="11"/>
      <c r="AY42" s="119">
        <f t="shared" si="3"/>
        <v>1527542</v>
      </c>
      <c r="AZ42" s="34"/>
      <c r="BA42" s="34"/>
      <c r="BB42" s="34"/>
      <c r="BC42" s="119">
        <f t="shared" si="4"/>
        <v>1527542</v>
      </c>
      <c r="BD42" s="19"/>
      <c r="BE42" s="131"/>
      <c r="BF42" s="131"/>
    </row>
    <row r="43" spans="1:58">
      <c r="A43" s="32">
        <f t="shared" si="5"/>
        <v>31</v>
      </c>
      <c r="B43" s="108" t="s">
        <v>73</v>
      </c>
      <c r="C43" s="40">
        <v>1962</v>
      </c>
      <c r="D43" s="11" t="s">
        <v>107</v>
      </c>
      <c r="E43" s="34">
        <v>4</v>
      </c>
      <c r="F43" s="34">
        <v>3</v>
      </c>
      <c r="G43" s="34">
        <v>48</v>
      </c>
      <c r="H43" s="72">
        <v>6</v>
      </c>
      <c r="I43" s="69">
        <f t="shared" si="1"/>
        <v>42</v>
      </c>
      <c r="J43" s="34"/>
      <c r="K43" s="35">
        <v>2192</v>
      </c>
      <c r="L43" s="35">
        <v>2046.8</v>
      </c>
      <c r="M43" s="34">
        <v>199.4</v>
      </c>
      <c r="N43" s="110">
        <f t="shared" si="2"/>
        <v>1847.3999999999999</v>
      </c>
      <c r="O43" s="129">
        <v>87</v>
      </c>
      <c r="P43" s="61"/>
      <c r="Q43" s="130"/>
      <c r="R43" s="115"/>
      <c r="S43" s="114">
        <v>1426321</v>
      </c>
      <c r="T43" s="128">
        <v>44561</v>
      </c>
      <c r="U43" s="65"/>
      <c r="V43" s="65"/>
      <c r="W43" s="115"/>
      <c r="X43" s="115">
        <v>920</v>
      </c>
      <c r="Y43" s="115">
        <v>2565870.7999999998</v>
      </c>
      <c r="Z43" s="128">
        <v>44561</v>
      </c>
      <c r="AA43" s="66">
        <v>30</v>
      </c>
      <c r="AB43" s="114">
        <v>86824.5</v>
      </c>
      <c r="AC43" s="128">
        <v>44561</v>
      </c>
      <c r="AD43" s="114">
        <v>32</v>
      </c>
      <c r="AE43" s="114">
        <v>369327.3</v>
      </c>
      <c r="AF43" s="128">
        <v>44561</v>
      </c>
      <c r="AG43" s="37"/>
      <c r="AH43" s="37"/>
      <c r="AI43" s="37"/>
      <c r="AJ43" s="37"/>
      <c r="AK43" s="37"/>
      <c r="AL43" s="37"/>
      <c r="AM43" s="37"/>
      <c r="AN43" s="37"/>
      <c r="AO43" s="37"/>
      <c r="AP43" s="61"/>
      <c r="AQ43" s="61"/>
      <c r="AR43" s="61"/>
      <c r="AS43" s="61"/>
      <c r="AT43" s="61"/>
      <c r="AU43" s="11"/>
      <c r="AV43" s="11"/>
      <c r="AW43" s="11"/>
      <c r="AX43" s="11"/>
      <c r="AY43" s="119">
        <f t="shared" si="3"/>
        <v>4448343.5999999996</v>
      </c>
      <c r="AZ43" s="34"/>
      <c r="BA43" s="34"/>
      <c r="BB43" s="34"/>
      <c r="BC43" s="119">
        <f t="shared" si="4"/>
        <v>4448343.5999999996</v>
      </c>
      <c r="BD43" s="19"/>
      <c r="BE43" s="131"/>
      <c r="BF43" s="131"/>
    </row>
    <row r="44" spans="1:58">
      <c r="A44" s="32">
        <f t="shared" si="5"/>
        <v>32</v>
      </c>
      <c r="B44" s="108" t="s">
        <v>74</v>
      </c>
      <c r="C44" s="40">
        <v>1979</v>
      </c>
      <c r="D44" s="11" t="s">
        <v>101</v>
      </c>
      <c r="E44" s="34">
        <v>5</v>
      </c>
      <c r="F44" s="34">
        <v>5</v>
      </c>
      <c r="G44" s="34">
        <v>75</v>
      </c>
      <c r="H44" s="72">
        <v>14</v>
      </c>
      <c r="I44" s="69">
        <f t="shared" si="1"/>
        <v>61</v>
      </c>
      <c r="J44" s="34"/>
      <c r="K44" s="35">
        <v>3841.6</v>
      </c>
      <c r="L44" s="35">
        <v>3442.1</v>
      </c>
      <c r="M44" s="34">
        <v>597</v>
      </c>
      <c r="N44" s="110">
        <f t="shared" si="2"/>
        <v>2845.1</v>
      </c>
      <c r="O44" s="129">
        <v>116</v>
      </c>
      <c r="P44" s="61"/>
      <c r="Q44" s="130"/>
      <c r="R44" s="114"/>
      <c r="S44" s="115">
        <v>3694252.75</v>
      </c>
      <c r="T44" s="128">
        <v>43830</v>
      </c>
      <c r="U44" s="65"/>
      <c r="V44" s="65"/>
      <c r="W44" s="115"/>
      <c r="X44" s="115"/>
      <c r="Y44" s="115"/>
      <c r="Z44" s="115"/>
      <c r="AA44" s="67"/>
      <c r="AB44" s="65"/>
      <c r="AC44" s="115"/>
      <c r="AD44" s="114">
        <v>442</v>
      </c>
      <c r="AE44" s="114">
        <v>14727780.1</v>
      </c>
      <c r="AF44" s="128">
        <v>43830</v>
      </c>
      <c r="AG44" s="37"/>
      <c r="AH44" s="37"/>
      <c r="AI44" s="37"/>
      <c r="AJ44" s="37"/>
      <c r="AK44" s="37"/>
      <c r="AL44" s="37"/>
      <c r="AM44" s="37"/>
      <c r="AN44" s="37"/>
      <c r="AO44" s="37"/>
      <c r="AP44" s="61"/>
      <c r="AQ44" s="61"/>
      <c r="AR44" s="61"/>
      <c r="AS44" s="61"/>
      <c r="AT44" s="61"/>
      <c r="AU44" s="11"/>
      <c r="AV44" s="11"/>
      <c r="AW44" s="11"/>
      <c r="AX44" s="11"/>
      <c r="AY44" s="119">
        <f t="shared" si="3"/>
        <v>18422032.850000001</v>
      </c>
      <c r="AZ44" s="34"/>
      <c r="BA44" s="34"/>
      <c r="BB44" s="34"/>
      <c r="BC44" s="119">
        <f t="shared" si="4"/>
        <v>18422032.850000001</v>
      </c>
      <c r="BD44" s="19"/>
      <c r="BE44" s="131"/>
      <c r="BF44" s="131"/>
    </row>
    <row r="45" spans="1:58">
      <c r="A45" s="32">
        <f t="shared" si="5"/>
        <v>33</v>
      </c>
      <c r="B45" s="108" t="s">
        <v>75</v>
      </c>
      <c r="C45" s="40">
        <v>2003</v>
      </c>
      <c r="D45" s="11" t="s">
        <v>101</v>
      </c>
      <c r="E45" s="34">
        <v>5</v>
      </c>
      <c r="F45" s="34">
        <v>3</v>
      </c>
      <c r="G45" s="34">
        <v>65</v>
      </c>
      <c r="H45" s="72">
        <v>2</v>
      </c>
      <c r="I45" s="69">
        <f t="shared" si="1"/>
        <v>63</v>
      </c>
      <c r="J45" s="34"/>
      <c r="K45" s="35">
        <v>4877.8</v>
      </c>
      <c r="L45" s="35">
        <v>4232.3</v>
      </c>
      <c r="M45" s="34">
        <v>141.30000000000001</v>
      </c>
      <c r="N45" s="110">
        <f t="shared" si="2"/>
        <v>4091</v>
      </c>
      <c r="O45" s="129">
        <v>136</v>
      </c>
      <c r="P45" s="61"/>
      <c r="Q45" s="138"/>
      <c r="R45" s="126"/>
      <c r="S45" s="115"/>
      <c r="T45" s="117"/>
      <c r="U45" s="65"/>
      <c r="V45" s="65"/>
      <c r="W45" s="115"/>
      <c r="X45" s="115"/>
      <c r="Y45" s="115"/>
      <c r="Z45" s="115"/>
      <c r="AA45" s="65"/>
      <c r="AB45" s="65"/>
      <c r="AC45" s="115"/>
      <c r="AD45" s="65"/>
      <c r="AE45" s="65"/>
      <c r="AF45" s="115"/>
      <c r="AG45" s="114">
        <v>1063</v>
      </c>
      <c r="AH45" s="114">
        <v>7705304.5</v>
      </c>
      <c r="AI45" s="117">
        <v>44926</v>
      </c>
      <c r="AJ45" s="139"/>
      <c r="AK45" s="139"/>
      <c r="AL45" s="139"/>
      <c r="AM45" s="139"/>
      <c r="AN45" s="139"/>
      <c r="AO45" s="139"/>
      <c r="AP45" s="61"/>
      <c r="AQ45" s="61"/>
      <c r="AR45" s="61"/>
      <c r="AS45" s="61"/>
      <c r="AT45" s="61"/>
      <c r="AU45" s="11"/>
      <c r="AV45" s="11"/>
      <c r="AW45" s="11"/>
      <c r="AX45" s="11"/>
      <c r="AY45" s="119">
        <f t="shared" si="3"/>
        <v>7705304.5</v>
      </c>
      <c r="AZ45" s="34"/>
      <c r="BA45" s="34"/>
      <c r="BB45" s="34"/>
      <c r="BC45" s="119">
        <f t="shared" si="4"/>
        <v>7705304.5</v>
      </c>
      <c r="BD45" s="19"/>
      <c r="BE45" s="131"/>
      <c r="BF45" s="131"/>
    </row>
    <row r="46" spans="1:58">
      <c r="A46" s="32">
        <f t="shared" si="5"/>
        <v>34</v>
      </c>
      <c r="B46" s="108" t="s">
        <v>76</v>
      </c>
      <c r="C46" s="40">
        <v>1979</v>
      </c>
      <c r="D46" s="11" t="s">
        <v>100</v>
      </c>
      <c r="E46" s="34">
        <v>5</v>
      </c>
      <c r="F46" s="34">
        <v>6</v>
      </c>
      <c r="G46" s="34">
        <v>85</v>
      </c>
      <c r="H46" s="72">
        <v>17</v>
      </c>
      <c r="I46" s="69">
        <f t="shared" si="1"/>
        <v>68</v>
      </c>
      <c r="J46" s="34"/>
      <c r="K46" s="35">
        <v>5222</v>
      </c>
      <c r="L46" s="35">
        <v>3991.6</v>
      </c>
      <c r="M46" s="34">
        <v>774.4</v>
      </c>
      <c r="N46" s="110">
        <f t="shared" si="2"/>
        <v>3217.2</v>
      </c>
      <c r="O46" s="129">
        <v>170</v>
      </c>
      <c r="P46" s="61"/>
      <c r="Q46" s="130"/>
      <c r="R46" s="114"/>
      <c r="S46" s="115">
        <v>3604979.69</v>
      </c>
      <c r="T46" s="128">
        <v>44561</v>
      </c>
      <c r="U46" s="65"/>
      <c r="V46" s="65"/>
      <c r="W46" s="115"/>
      <c r="X46" s="115"/>
      <c r="Y46" s="115"/>
      <c r="Z46" s="115"/>
      <c r="AA46" s="67"/>
      <c r="AB46" s="65"/>
      <c r="AC46" s="115"/>
      <c r="AD46" s="65"/>
      <c r="AE46" s="65"/>
      <c r="AF46" s="115"/>
      <c r="AG46" s="37"/>
      <c r="AH46" s="37"/>
      <c r="AI46" s="37"/>
      <c r="AJ46" s="37"/>
      <c r="AK46" s="37"/>
      <c r="AL46" s="37"/>
      <c r="AM46" s="37"/>
      <c r="AN46" s="37"/>
      <c r="AO46" s="37"/>
      <c r="AP46" s="61"/>
      <c r="AQ46" s="61"/>
      <c r="AR46" s="61"/>
      <c r="AS46" s="61"/>
      <c r="AT46" s="61"/>
      <c r="AU46" s="11"/>
      <c r="AV46" s="11"/>
      <c r="AW46" s="11"/>
      <c r="AX46" s="11"/>
      <c r="AY46" s="119">
        <f t="shared" si="3"/>
        <v>3604979.69</v>
      </c>
      <c r="AZ46" s="34"/>
      <c r="BA46" s="34"/>
      <c r="BB46" s="34"/>
      <c r="BC46" s="119">
        <f t="shared" si="4"/>
        <v>3604979.69</v>
      </c>
      <c r="BD46" s="19"/>
      <c r="BE46" s="131"/>
      <c r="BF46" s="131"/>
    </row>
    <row r="47" spans="1:58">
      <c r="A47" s="32">
        <f t="shared" si="5"/>
        <v>35</v>
      </c>
      <c r="B47" s="108" t="s">
        <v>77</v>
      </c>
      <c r="C47" s="40">
        <v>1980</v>
      </c>
      <c r="D47" s="11" t="s">
        <v>100</v>
      </c>
      <c r="E47" s="34">
        <v>5</v>
      </c>
      <c r="F47" s="34">
        <v>4</v>
      </c>
      <c r="G47" s="34">
        <v>60</v>
      </c>
      <c r="H47" s="72">
        <v>36</v>
      </c>
      <c r="I47" s="69">
        <f t="shared" si="1"/>
        <v>24</v>
      </c>
      <c r="J47" s="34"/>
      <c r="K47" s="35">
        <v>2933</v>
      </c>
      <c r="L47" s="35">
        <v>2569.59</v>
      </c>
      <c r="M47" s="34">
        <v>1712.7</v>
      </c>
      <c r="N47" s="110">
        <f t="shared" si="2"/>
        <v>856.8900000000001</v>
      </c>
      <c r="O47" s="129">
        <v>203</v>
      </c>
      <c r="P47" s="61"/>
      <c r="Q47" s="130"/>
      <c r="R47" s="114"/>
      <c r="S47" s="115">
        <v>2960624.23</v>
      </c>
      <c r="T47" s="128">
        <v>44561</v>
      </c>
      <c r="U47" s="65"/>
      <c r="V47" s="65"/>
      <c r="W47" s="115"/>
      <c r="X47" s="115"/>
      <c r="Y47" s="115"/>
      <c r="Z47" s="115"/>
      <c r="AA47" s="115"/>
      <c r="AB47" s="115"/>
      <c r="AC47" s="115"/>
      <c r="AD47" s="65"/>
      <c r="AE47" s="65"/>
      <c r="AF47" s="115"/>
      <c r="AG47" s="37"/>
      <c r="AH47" s="37"/>
      <c r="AI47" s="37"/>
      <c r="AJ47" s="37"/>
      <c r="AK47" s="37"/>
      <c r="AL47" s="37"/>
      <c r="AM47" s="37"/>
      <c r="AN47" s="37"/>
      <c r="AO47" s="37"/>
      <c r="AP47" s="61"/>
      <c r="AQ47" s="61"/>
      <c r="AR47" s="61"/>
      <c r="AS47" s="61"/>
      <c r="AT47" s="61"/>
      <c r="AU47" s="11"/>
      <c r="AV47" s="11"/>
      <c r="AW47" s="11"/>
      <c r="AX47" s="11"/>
      <c r="AY47" s="119">
        <f t="shared" si="3"/>
        <v>2960624.23</v>
      </c>
      <c r="AZ47" s="34"/>
      <c r="BA47" s="34"/>
      <c r="BB47" s="34"/>
      <c r="BC47" s="119">
        <f t="shared" si="4"/>
        <v>2960624.23</v>
      </c>
      <c r="BD47" s="19"/>
      <c r="BE47" s="131"/>
      <c r="BF47" s="131"/>
    </row>
    <row r="48" spans="1:58">
      <c r="A48" s="32">
        <f t="shared" si="5"/>
        <v>36</v>
      </c>
      <c r="B48" s="108" t="s">
        <v>78</v>
      </c>
      <c r="C48" s="40">
        <v>1926</v>
      </c>
      <c r="D48" s="11" t="s">
        <v>101</v>
      </c>
      <c r="E48" s="34">
        <v>3</v>
      </c>
      <c r="F48" s="34">
        <v>1</v>
      </c>
      <c r="G48" s="34">
        <v>18</v>
      </c>
      <c r="H48" s="72">
        <v>14</v>
      </c>
      <c r="I48" s="69">
        <f t="shared" si="1"/>
        <v>4</v>
      </c>
      <c r="J48" s="34"/>
      <c r="K48" s="35">
        <v>1658</v>
      </c>
      <c r="L48" s="35">
        <v>824</v>
      </c>
      <c r="M48" s="34">
        <v>632.9</v>
      </c>
      <c r="N48" s="110">
        <f t="shared" si="2"/>
        <v>191.10000000000002</v>
      </c>
      <c r="O48" s="129">
        <v>47</v>
      </c>
      <c r="P48" s="61"/>
      <c r="Q48" s="130"/>
      <c r="R48" s="126"/>
      <c r="S48" s="115"/>
      <c r="T48" s="117"/>
      <c r="U48" s="65"/>
      <c r="V48" s="65"/>
      <c r="W48" s="115"/>
      <c r="X48" s="115"/>
      <c r="Y48" s="115"/>
      <c r="Z48" s="115"/>
      <c r="AA48" s="115"/>
      <c r="AB48" s="115"/>
      <c r="AC48" s="115"/>
      <c r="AD48" s="114">
        <v>837</v>
      </c>
      <c r="AE48" s="114">
        <v>1277027.6000000001</v>
      </c>
      <c r="AF48" s="128">
        <v>43830</v>
      </c>
      <c r="AG48" s="37"/>
      <c r="AH48" s="37"/>
      <c r="AI48" s="37"/>
      <c r="AJ48" s="37"/>
      <c r="AK48" s="37"/>
      <c r="AL48" s="37"/>
      <c r="AM48" s="37"/>
      <c r="AN48" s="37"/>
      <c r="AO48" s="37"/>
      <c r="AP48" s="61"/>
      <c r="AQ48" s="61"/>
      <c r="AR48" s="61"/>
      <c r="AS48" s="61"/>
      <c r="AT48" s="61"/>
      <c r="AU48" s="11"/>
      <c r="AV48" s="11"/>
      <c r="AW48" s="11"/>
      <c r="AX48" s="11"/>
      <c r="AY48" s="119">
        <f t="shared" si="3"/>
        <v>1277027.6000000001</v>
      </c>
      <c r="AZ48" s="34"/>
      <c r="BA48" s="34"/>
      <c r="BB48" s="34"/>
      <c r="BC48" s="119">
        <f t="shared" si="4"/>
        <v>1277027.6000000001</v>
      </c>
      <c r="BD48" s="19"/>
      <c r="BE48" s="131"/>
      <c r="BF48" s="131"/>
    </row>
    <row r="49" spans="1:58">
      <c r="A49" s="32">
        <f t="shared" si="5"/>
        <v>37</v>
      </c>
      <c r="B49" s="108" t="s">
        <v>79</v>
      </c>
      <c r="C49" s="40">
        <v>1988</v>
      </c>
      <c r="D49" s="11" t="s">
        <v>100</v>
      </c>
      <c r="E49" s="34">
        <v>9</v>
      </c>
      <c r="F49" s="34">
        <v>6</v>
      </c>
      <c r="G49" s="34">
        <v>216</v>
      </c>
      <c r="H49" s="72">
        <v>57</v>
      </c>
      <c r="I49" s="69">
        <f t="shared" si="1"/>
        <v>159</v>
      </c>
      <c r="J49" s="34"/>
      <c r="K49" s="35">
        <v>14629</v>
      </c>
      <c r="L49" s="35">
        <v>12859.2</v>
      </c>
      <c r="M49" s="34">
        <v>3252.2</v>
      </c>
      <c r="N49" s="110">
        <f t="shared" si="2"/>
        <v>9607</v>
      </c>
      <c r="O49" s="129">
        <v>285</v>
      </c>
      <c r="P49" s="61" t="s">
        <v>164</v>
      </c>
      <c r="Q49" s="130">
        <v>2015</v>
      </c>
      <c r="R49" s="126"/>
      <c r="S49" s="115"/>
      <c r="T49" s="117"/>
      <c r="U49" s="65"/>
      <c r="V49" s="65"/>
      <c r="W49" s="115"/>
      <c r="X49" s="115"/>
      <c r="Y49" s="115"/>
      <c r="Z49" s="115"/>
      <c r="AA49" s="115"/>
      <c r="AB49" s="115"/>
      <c r="AC49" s="115"/>
      <c r="AD49" s="114">
        <v>10272</v>
      </c>
      <c r="AE49" s="114">
        <v>17805895.5</v>
      </c>
      <c r="AF49" s="128">
        <v>43830</v>
      </c>
      <c r="AG49" s="37"/>
      <c r="AH49" s="37"/>
      <c r="AI49" s="37"/>
      <c r="AJ49" s="37"/>
      <c r="AK49" s="37"/>
      <c r="AL49" s="37"/>
      <c r="AM49" s="37"/>
      <c r="AN49" s="37"/>
      <c r="AO49" s="37"/>
      <c r="AP49" s="61"/>
      <c r="AQ49" s="61"/>
      <c r="AR49" s="61"/>
      <c r="AS49" s="61"/>
      <c r="AT49" s="61"/>
      <c r="AU49" s="11"/>
      <c r="AV49" s="11"/>
      <c r="AW49" s="11"/>
      <c r="AX49" s="11"/>
      <c r="AY49" s="119">
        <f t="shared" si="3"/>
        <v>17805895.5</v>
      </c>
      <c r="AZ49" s="34"/>
      <c r="BA49" s="34"/>
      <c r="BB49" s="34"/>
      <c r="BC49" s="119">
        <f t="shared" si="4"/>
        <v>17805895.5</v>
      </c>
      <c r="BD49" s="19"/>
      <c r="BE49" s="131"/>
      <c r="BF49" s="131"/>
    </row>
    <row r="50" spans="1:58">
      <c r="A50" s="32">
        <f t="shared" si="5"/>
        <v>38</v>
      </c>
      <c r="B50" s="108" t="s">
        <v>80</v>
      </c>
      <c r="C50" s="40">
        <v>1953</v>
      </c>
      <c r="D50" s="11" t="s">
        <v>102</v>
      </c>
      <c r="E50" s="34">
        <v>2</v>
      </c>
      <c r="F50" s="34">
        <v>2</v>
      </c>
      <c r="G50" s="34">
        <v>12</v>
      </c>
      <c r="H50" s="72">
        <v>6</v>
      </c>
      <c r="I50" s="69">
        <f t="shared" si="1"/>
        <v>6</v>
      </c>
      <c r="J50" s="34"/>
      <c r="K50" s="35">
        <v>697.4</v>
      </c>
      <c r="L50" s="35">
        <v>656.9</v>
      </c>
      <c r="M50" s="34">
        <v>304.8</v>
      </c>
      <c r="N50" s="110">
        <f t="shared" si="2"/>
        <v>352.09999999999997</v>
      </c>
      <c r="O50" s="129">
        <v>41</v>
      </c>
      <c r="P50" s="61"/>
      <c r="Q50" s="130"/>
      <c r="R50" s="126"/>
      <c r="S50" s="115"/>
      <c r="T50" s="117"/>
      <c r="U50" s="65"/>
      <c r="V50" s="65"/>
      <c r="W50" s="115"/>
      <c r="X50" s="115">
        <v>1630</v>
      </c>
      <c r="Y50" s="115">
        <v>4546053.6500000004</v>
      </c>
      <c r="Z50" s="128">
        <v>43100</v>
      </c>
      <c r="AA50" s="115"/>
      <c r="AB50" s="115"/>
      <c r="AC50" s="115"/>
      <c r="AD50" s="114">
        <v>1168.800048828125</v>
      </c>
      <c r="AE50" s="114">
        <v>1718217.1</v>
      </c>
      <c r="AF50" s="128">
        <v>43100</v>
      </c>
      <c r="AG50" s="37"/>
      <c r="AH50" s="37"/>
      <c r="AI50" s="37"/>
      <c r="AJ50" s="37"/>
      <c r="AK50" s="37"/>
      <c r="AL50" s="37"/>
      <c r="AM50" s="37"/>
      <c r="AN50" s="37"/>
      <c r="AO50" s="37"/>
      <c r="AP50" s="61"/>
      <c r="AQ50" s="61"/>
      <c r="AR50" s="61"/>
      <c r="AS50" s="61"/>
      <c r="AT50" s="61"/>
      <c r="AU50" s="11"/>
      <c r="AV50" s="11"/>
      <c r="AW50" s="11"/>
      <c r="AX50" s="11"/>
      <c r="AY50" s="119">
        <f t="shared" si="3"/>
        <v>6264270.75</v>
      </c>
      <c r="AZ50" s="34"/>
      <c r="BA50" s="34"/>
      <c r="BB50" s="34"/>
      <c r="BC50" s="119">
        <f t="shared" si="4"/>
        <v>6264270.75</v>
      </c>
      <c r="BD50" s="19"/>
      <c r="BE50" s="131"/>
      <c r="BF50" s="131"/>
    </row>
    <row r="51" spans="1:58">
      <c r="A51" s="32">
        <f t="shared" si="5"/>
        <v>39</v>
      </c>
      <c r="B51" s="108" t="s">
        <v>81</v>
      </c>
      <c r="C51" s="40">
        <v>1953</v>
      </c>
      <c r="D51" s="11" t="s">
        <v>102</v>
      </c>
      <c r="E51" s="34">
        <v>2</v>
      </c>
      <c r="F51" s="34">
        <v>2</v>
      </c>
      <c r="G51" s="34">
        <v>12</v>
      </c>
      <c r="H51" s="72">
        <v>9</v>
      </c>
      <c r="I51" s="69">
        <f t="shared" si="1"/>
        <v>3</v>
      </c>
      <c r="J51" s="34"/>
      <c r="K51" s="35">
        <v>848</v>
      </c>
      <c r="L51" s="35">
        <v>797</v>
      </c>
      <c r="M51" s="34">
        <v>492.8</v>
      </c>
      <c r="N51" s="110">
        <f t="shared" si="2"/>
        <v>304.2</v>
      </c>
      <c r="O51" s="129">
        <v>50</v>
      </c>
      <c r="P51" s="61"/>
      <c r="Q51" s="130"/>
      <c r="R51" s="126"/>
      <c r="S51" s="115"/>
      <c r="T51" s="117"/>
      <c r="U51" s="65"/>
      <c r="V51" s="65"/>
      <c r="W51" s="115"/>
      <c r="X51" s="115">
        <v>1630</v>
      </c>
      <c r="Y51" s="115">
        <v>4546053.6500000004</v>
      </c>
      <c r="Z51" s="128">
        <v>44561</v>
      </c>
      <c r="AA51" s="115"/>
      <c r="AB51" s="115"/>
      <c r="AC51" s="115"/>
      <c r="AD51" s="114">
        <v>1303.6800537109375</v>
      </c>
      <c r="AE51" s="114">
        <v>1772363.6</v>
      </c>
      <c r="AF51" s="128">
        <v>44561</v>
      </c>
      <c r="AG51" s="37"/>
      <c r="AH51" s="37"/>
      <c r="AI51" s="37"/>
      <c r="AJ51" s="37"/>
      <c r="AK51" s="37"/>
      <c r="AL51" s="37"/>
      <c r="AM51" s="37"/>
      <c r="AN51" s="37"/>
      <c r="AO51" s="37"/>
      <c r="AP51" s="61"/>
      <c r="AQ51" s="61"/>
      <c r="AR51" s="61"/>
      <c r="AS51" s="61"/>
      <c r="AT51" s="61"/>
      <c r="AU51" s="11"/>
      <c r="AV51" s="11"/>
      <c r="AW51" s="11"/>
      <c r="AX51" s="11"/>
      <c r="AY51" s="119">
        <f t="shared" si="3"/>
        <v>6318417.25</v>
      </c>
      <c r="AZ51" s="34"/>
      <c r="BA51" s="34"/>
      <c r="BB51" s="34"/>
      <c r="BC51" s="119">
        <f t="shared" si="4"/>
        <v>6318417.25</v>
      </c>
      <c r="BD51" s="19"/>
      <c r="BE51" s="131"/>
      <c r="BF51" s="131"/>
    </row>
    <row r="52" spans="1:58">
      <c r="A52" s="32">
        <f t="shared" si="5"/>
        <v>40</v>
      </c>
      <c r="B52" s="108" t="s">
        <v>82</v>
      </c>
      <c r="C52" s="40">
        <v>1954</v>
      </c>
      <c r="D52" s="11" t="s">
        <v>102</v>
      </c>
      <c r="E52" s="34">
        <v>2</v>
      </c>
      <c r="F52" s="34">
        <v>2</v>
      </c>
      <c r="G52" s="34">
        <v>12</v>
      </c>
      <c r="H52" s="72">
        <v>7</v>
      </c>
      <c r="I52" s="69">
        <f t="shared" si="1"/>
        <v>5</v>
      </c>
      <c r="J52" s="34"/>
      <c r="K52" s="35">
        <v>695.4</v>
      </c>
      <c r="L52" s="35">
        <v>684.3</v>
      </c>
      <c r="M52" s="140">
        <v>283</v>
      </c>
      <c r="N52" s="110">
        <f t="shared" si="2"/>
        <v>401.29999999999995</v>
      </c>
      <c r="O52" s="129">
        <v>56</v>
      </c>
      <c r="P52" s="61"/>
      <c r="Q52" s="130"/>
      <c r="R52" s="126"/>
      <c r="S52" s="115"/>
      <c r="T52" s="117"/>
      <c r="U52" s="65"/>
      <c r="V52" s="65"/>
      <c r="W52" s="115"/>
      <c r="X52" s="115">
        <v>1300</v>
      </c>
      <c r="Y52" s="115">
        <v>3625687</v>
      </c>
      <c r="Z52" s="128">
        <v>43830</v>
      </c>
      <c r="AA52" s="115"/>
      <c r="AB52" s="115"/>
      <c r="AC52" s="115"/>
      <c r="AD52" s="114">
        <v>1168.800048828125</v>
      </c>
      <c r="AE52" s="114">
        <v>1614369.2</v>
      </c>
      <c r="AF52" s="128">
        <v>43830</v>
      </c>
      <c r="AG52" s="37"/>
      <c r="AH52" s="37"/>
      <c r="AI52" s="37"/>
      <c r="AJ52" s="37"/>
      <c r="AK52" s="37"/>
      <c r="AL52" s="37"/>
      <c r="AM52" s="37"/>
      <c r="AN52" s="37"/>
      <c r="AO52" s="37"/>
      <c r="AP52" s="61"/>
      <c r="AQ52" s="61"/>
      <c r="AR52" s="61"/>
      <c r="AS52" s="61"/>
      <c r="AT52" s="61"/>
      <c r="AU52" s="11"/>
      <c r="AV52" s="11"/>
      <c r="AW52" s="11"/>
      <c r="AX52" s="11"/>
      <c r="AY52" s="119">
        <f t="shared" si="3"/>
        <v>5240056.2</v>
      </c>
      <c r="AZ52" s="34"/>
      <c r="BA52" s="34"/>
      <c r="BB52" s="34"/>
      <c r="BC52" s="119">
        <f t="shared" si="4"/>
        <v>5240056.2</v>
      </c>
      <c r="BD52" s="19"/>
      <c r="BE52" s="131"/>
      <c r="BF52" s="131"/>
    </row>
    <row r="53" spans="1:58">
      <c r="A53" s="32">
        <f t="shared" si="5"/>
        <v>41</v>
      </c>
      <c r="B53" s="108" t="s">
        <v>83</v>
      </c>
      <c r="C53" s="40">
        <v>1954</v>
      </c>
      <c r="D53" s="11" t="s">
        <v>102</v>
      </c>
      <c r="E53" s="34">
        <v>2</v>
      </c>
      <c r="F53" s="34">
        <v>2</v>
      </c>
      <c r="G53" s="34">
        <v>12</v>
      </c>
      <c r="H53" s="72">
        <v>5</v>
      </c>
      <c r="I53" s="69">
        <f t="shared" si="1"/>
        <v>7</v>
      </c>
      <c r="J53" s="34"/>
      <c r="K53" s="35">
        <v>715.8</v>
      </c>
      <c r="L53" s="35">
        <v>678</v>
      </c>
      <c r="M53" s="34">
        <v>199.7</v>
      </c>
      <c r="N53" s="110">
        <f t="shared" si="2"/>
        <v>478.3</v>
      </c>
      <c r="O53" s="129">
        <v>40</v>
      </c>
      <c r="P53" s="61"/>
      <c r="Q53" s="130"/>
      <c r="R53" s="126"/>
      <c r="S53" s="115"/>
      <c r="T53" s="117"/>
      <c r="U53" s="65"/>
      <c r="V53" s="65"/>
      <c r="W53" s="115"/>
      <c r="X53" s="115">
        <v>1380</v>
      </c>
      <c r="Y53" s="115">
        <v>3848806.1</v>
      </c>
      <c r="Z53" s="128">
        <v>43830</v>
      </c>
      <c r="AA53" s="115"/>
      <c r="AB53" s="115"/>
      <c r="AC53" s="115"/>
      <c r="AD53" s="114">
        <v>1168.800048828125</v>
      </c>
      <c r="AE53" s="114">
        <v>1718217.1</v>
      </c>
      <c r="AF53" s="128">
        <v>43830</v>
      </c>
      <c r="AG53" s="37"/>
      <c r="AH53" s="37"/>
      <c r="AI53" s="37"/>
      <c r="AJ53" s="37"/>
      <c r="AK53" s="37"/>
      <c r="AL53" s="37"/>
      <c r="AM53" s="37"/>
      <c r="AN53" s="37"/>
      <c r="AO53" s="37"/>
      <c r="AP53" s="61"/>
      <c r="AQ53" s="61"/>
      <c r="AR53" s="61"/>
      <c r="AS53" s="61"/>
      <c r="AT53" s="61"/>
      <c r="AU53" s="11"/>
      <c r="AV53" s="11"/>
      <c r="AW53" s="11"/>
      <c r="AX53" s="11"/>
      <c r="AY53" s="119">
        <f t="shared" si="3"/>
        <v>5567023.2000000002</v>
      </c>
      <c r="AZ53" s="34"/>
      <c r="BA53" s="34"/>
      <c r="BB53" s="34"/>
      <c r="BC53" s="119">
        <f t="shared" si="4"/>
        <v>5567023.2000000002</v>
      </c>
      <c r="BD53" s="19"/>
      <c r="BE53" s="131"/>
      <c r="BF53" s="131"/>
    </row>
    <row r="54" spans="1:58">
      <c r="A54" s="32">
        <f t="shared" si="5"/>
        <v>42</v>
      </c>
      <c r="B54" s="108" t="s">
        <v>84</v>
      </c>
      <c r="C54" s="40">
        <v>1954</v>
      </c>
      <c r="D54" s="11" t="s">
        <v>102</v>
      </c>
      <c r="E54" s="34">
        <v>2</v>
      </c>
      <c r="F54" s="34">
        <v>2</v>
      </c>
      <c r="G54" s="34">
        <v>12</v>
      </c>
      <c r="H54" s="72">
        <v>4</v>
      </c>
      <c r="I54" s="69">
        <f t="shared" si="1"/>
        <v>8</v>
      </c>
      <c r="J54" s="34"/>
      <c r="K54" s="35">
        <v>756.1</v>
      </c>
      <c r="L54" s="35">
        <v>675.7</v>
      </c>
      <c r="M54" s="34">
        <v>232.3</v>
      </c>
      <c r="N54" s="110">
        <f t="shared" si="2"/>
        <v>443.40000000000003</v>
      </c>
      <c r="O54" s="129">
        <v>40</v>
      </c>
      <c r="P54" s="61"/>
      <c r="Q54" s="130"/>
      <c r="R54" s="126"/>
      <c r="S54" s="115"/>
      <c r="T54" s="117"/>
      <c r="U54" s="65"/>
      <c r="V54" s="65"/>
      <c r="W54" s="115"/>
      <c r="X54" s="115">
        <v>1385</v>
      </c>
      <c r="Y54" s="115">
        <v>3859549.3</v>
      </c>
      <c r="Z54" s="128">
        <v>44561</v>
      </c>
      <c r="AA54" s="115"/>
      <c r="AB54" s="115"/>
      <c r="AC54" s="115"/>
      <c r="AD54" s="114">
        <v>1168.800048828125</v>
      </c>
      <c r="AE54" s="114">
        <v>1718221.6</v>
      </c>
      <c r="AF54" s="128">
        <v>44561</v>
      </c>
      <c r="AG54" s="37"/>
      <c r="AH54" s="37"/>
      <c r="AI54" s="37"/>
      <c r="AJ54" s="37"/>
      <c r="AK54" s="37"/>
      <c r="AL54" s="37"/>
      <c r="AM54" s="37"/>
      <c r="AN54" s="37"/>
      <c r="AO54" s="37"/>
      <c r="AP54" s="61"/>
      <c r="AQ54" s="61"/>
      <c r="AR54" s="61"/>
      <c r="AS54" s="61"/>
      <c r="AT54" s="61"/>
      <c r="AU54" s="11"/>
      <c r="AV54" s="11"/>
      <c r="AW54" s="11"/>
      <c r="AX54" s="11"/>
      <c r="AY54" s="119">
        <f t="shared" si="3"/>
        <v>5577770.9000000004</v>
      </c>
      <c r="AZ54" s="34"/>
      <c r="BA54" s="34"/>
      <c r="BB54" s="34"/>
      <c r="BC54" s="119">
        <f t="shared" si="4"/>
        <v>5577770.9000000004</v>
      </c>
      <c r="BD54" s="19"/>
      <c r="BE54" s="131"/>
      <c r="BF54" s="131"/>
    </row>
    <row r="55" spans="1:58">
      <c r="A55" s="32">
        <f t="shared" si="5"/>
        <v>43</v>
      </c>
      <c r="B55" s="108" t="s">
        <v>85</v>
      </c>
      <c r="C55" s="40">
        <v>1960</v>
      </c>
      <c r="D55" s="11" t="s">
        <v>101</v>
      </c>
      <c r="E55" s="34">
        <v>4</v>
      </c>
      <c r="F55" s="34">
        <v>4</v>
      </c>
      <c r="G55" s="34">
        <v>64</v>
      </c>
      <c r="H55" s="72">
        <v>14</v>
      </c>
      <c r="I55" s="69">
        <f t="shared" si="1"/>
        <v>50</v>
      </c>
      <c r="J55" s="34"/>
      <c r="K55" s="35">
        <v>2791.7</v>
      </c>
      <c r="L55" s="35">
        <v>2595</v>
      </c>
      <c r="M55" s="34">
        <v>572.79999999999995</v>
      </c>
      <c r="N55" s="110">
        <f t="shared" si="2"/>
        <v>2022.2</v>
      </c>
      <c r="O55" s="129">
        <v>126</v>
      </c>
      <c r="P55" s="61"/>
      <c r="Q55" s="130"/>
      <c r="R55" s="126"/>
      <c r="S55" s="115"/>
      <c r="T55" s="117"/>
      <c r="U55" s="65"/>
      <c r="V55" s="65"/>
      <c r="W55" s="115"/>
      <c r="X55" s="115"/>
      <c r="Y55" s="115"/>
      <c r="Z55" s="115"/>
      <c r="AA55" s="115"/>
      <c r="AB55" s="115"/>
      <c r="AC55" s="115"/>
      <c r="AD55" s="114">
        <v>2038.489990234375</v>
      </c>
      <c r="AE55" s="114">
        <v>2988691.4</v>
      </c>
      <c r="AF55" s="128">
        <v>44561</v>
      </c>
      <c r="AG55" s="37"/>
      <c r="AH55" s="37"/>
      <c r="AI55" s="37"/>
      <c r="AJ55" s="37"/>
      <c r="AK55" s="37"/>
      <c r="AL55" s="37"/>
      <c r="AM55" s="37"/>
      <c r="AN55" s="37"/>
      <c r="AO55" s="37"/>
      <c r="AP55" s="61"/>
      <c r="AQ55" s="61"/>
      <c r="AR55" s="61"/>
      <c r="AS55" s="61"/>
      <c r="AT55" s="61"/>
      <c r="AU55" s="11"/>
      <c r="AV55" s="11"/>
      <c r="AW55" s="11"/>
      <c r="AX55" s="11"/>
      <c r="AY55" s="119">
        <f t="shared" si="3"/>
        <v>2988691.4</v>
      </c>
      <c r="AZ55" s="34"/>
      <c r="BA55" s="34"/>
      <c r="BB55" s="34"/>
      <c r="BC55" s="119">
        <f t="shared" si="4"/>
        <v>2988691.4</v>
      </c>
      <c r="BD55" s="19"/>
      <c r="BE55" s="131"/>
      <c r="BF55" s="131"/>
    </row>
    <row r="56" spans="1:58">
      <c r="A56" s="32">
        <f t="shared" si="5"/>
        <v>44</v>
      </c>
      <c r="B56" s="108" t="s">
        <v>86</v>
      </c>
      <c r="C56" s="40">
        <v>1973</v>
      </c>
      <c r="D56" s="11" t="s">
        <v>100</v>
      </c>
      <c r="E56" s="34">
        <v>5</v>
      </c>
      <c r="F56" s="34">
        <v>4</v>
      </c>
      <c r="G56" s="34">
        <v>80</v>
      </c>
      <c r="H56" s="72">
        <v>17</v>
      </c>
      <c r="I56" s="69">
        <f t="shared" si="1"/>
        <v>63</v>
      </c>
      <c r="J56" s="34"/>
      <c r="K56" s="35">
        <v>4490.7</v>
      </c>
      <c r="L56" s="35">
        <v>4011.5</v>
      </c>
      <c r="M56" s="34">
        <v>814.7</v>
      </c>
      <c r="N56" s="110">
        <f t="shared" si="2"/>
        <v>3196.8</v>
      </c>
      <c r="O56" s="129">
        <v>152</v>
      </c>
      <c r="P56" s="61"/>
      <c r="Q56" s="130"/>
      <c r="R56" s="114"/>
      <c r="S56" s="115">
        <v>788031.91</v>
      </c>
      <c r="T56" s="128">
        <v>43830</v>
      </c>
      <c r="U56" s="65"/>
      <c r="V56" s="65"/>
      <c r="W56" s="115"/>
      <c r="X56" s="115"/>
      <c r="Y56" s="115"/>
      <c r="Z56" s="115"/>
      <c r="AA56" s="115"/>
      <c r="AB56" s="115"/>
      <c r="AC56" s="115"/>
      <c r="AD56" s="65"/>
      <c r="AE56" s="65"/>
      <c r="AF56" s="115"/>
      <c r="AG56" s="37"/>
      <c r="AH56" s="37"/>
      <c r="AI56" s="37"/>
      <c r="AJ56" s="37"/>
      <c r="AK56" s="37"/>
      <c r="AL56" s="37"/>
      <c r="AM56" s="37"/>
      <c r="AN56" s="37"/>
      <c r="AO56" s="37"/>
      <c r="AP56" s="61"/>
      <c r="AQ56" s="61"/>
      <c r="AR56" s="61"/>
      <c r="AS56" s="61"/>
      <c r="AT56" s="61"/>
      <c r="AU56" s="11"/>
      <c r="AV56" s="11"/>
      <c r="AW56" s="11"/>
      <c r="AX56" s="11"/>
      <c r="AY56" s="119">
        <f t="shared" si="3"/>
        <v>788031.91</v>
      </c>
      <c r="AZ56" s="34"/>
      <c r="BA56" s="34"/>
      <c r="BB56" s="34"/>
      <c r="BC56" s="119">
        <f t="shared" si="4"/>
        <v>788031.91</v>
      </c>
      <c r="BD56" s="19"/>
      <c r="BE56" s="131"/>
      <c r="BF56" s="131"/>
    </row>
    <row r="57" spans="1:58">
      <c r="A57" s="32">
        <f t="shared" si="5"/>
        <v>45</v>
      </c>
      <c r="B57" s="108" t="s">
        <v>87</v>
      </c>
      <c r="C57" s="40">
        <v>1978</v>
      </c>
      <c r="D57" s="11" t="s">
        <v>108</v>
      </c>
      <c r="E57" s="34">
        <v>5</v>
      </c>
      <c r="F57" s="34">
        <v>6</v>
      </c>
      <c r="G57" s="34">
        <v>90</v>
      </c>
      <c r="H57" s="72">
        <v>31</v>
      </c>
      <c r="I57" s="69">
        <f t="shared" si="1"/>
        <v>59</v>
      </c>
      <c r="J57" s="34"/>
      <c r="K57" s="35">
        <v>4316</v>
      </c>
      <c r="L57" s="35">
        <v>3853.8</v>
      </c>
      <c r="M57" s="34">
        <v>1422.3</v>
      </c>
      <c r="N57" s="110">
        <f t="shared" si="2"/>
        <v>2431.5</v>
      </c>
      <c r="O57" s="129">
        <v>235</v>
      </c>
      <c r="P57" s="61"/>
      <c r="Q57" s="130"/>
      <c r="R57" s="126"/>
      <c r="S57" s="115"/>
      <c r="T57" s="117"/>
      <c r="U57" s="65"/>
      <c r="V57" s="65"/>
      <c r="W57" s="115"/>
      <c r="X57" s="114">
        <v>1365</v>
      </c>
      <c r="Y57" s="114">
        <v>5644207</v>
      </c>
      <c r="Z57" s="128">
        <v>43830</v>
      </c>
      <c r="AA57" s="115"/>
      <c r="AB57" s="115"/>
      <c r="AC57" s="115"/>
      <c r="AD57" s="65"/>
      <c r="AE57" s="65"/>
      <c r="AF57" s="115"/>
      <c r="AG57" s="37"/>
      <c r="AH57" s="37"/>
      <c r="AI57" s="37"/>
      <c r="AJ57" s="37"/>
      <c r="AK57" s="37"/>
      <c r="AL57" s="37"/>
      <c r="AM57" s="37"/>
      <c r="AN57" s="37"/>
      <c r="AO57" s="37"/>
      <c r="AP57" s="61"/>
      <c r="AQ57" s="61"/>
      <c r="AR57" s="61"/>
      <c r="AS57" s="61"/>
      <c r="AT57" s="61"/>
      <c r="AU57" s="11"/>
      <c r="AV57" s="11"/>
      <c r="AW57" s="11"/>
      <c r="AX57" s="11"/>
      <c r="AY57" s="119">
        <f t="shared" si="3"/>
        <v>5644207</v>
      </c>
      <c r="AZ57" s="34"/>
      <c r="BA57" s="34"/>
      <c r="BB57" s="34"/>
      <c r="BC57" s="119">
        <f t="shared" si="4"/>
        <v>5644207</v>
      </c>
      <c r="BD57" s="19"/>
      <c r="BE57" s="131"/>
      <c r="BF57" s="131"/>
    </row>
    <row r="58" spans="1:58">
      <c r="A58" s="32">
        <f t="shared" si="5"/>
        <v>46</v>
      </c>
      <c r="B58" s="108" t="s">
        <v>88</v>
      </c>
      <c r="C58" s="40">
        <v>1973</v>
      </c>
      <c r="D58" s="11" t="s">
        <v>101</v>
      </c>
      <c r="E58" s="34">
        <v>5</v>
      </c>
      <c r="F58" s="34">
        <v>4</v>
      </c>
      <c r="G58" s="34">
        <v>60</v>
      </c>
      <c r="H58" s="72">
        <v>23</v>
      </c>
      <c r="I58" s="69">
        <f t="shared" si="1"/>
        <v>37</v>
      </c>
      <c r="J58" s="34"/>
      <c r="K58" s="35">
        <v>3693.6</v>
      </c>
      <c r="L58" s="35">
        <v>3393.7</v>
      </c>
      <c r="M58" s="34">
        <v>1005.8</v>
      </c>
      <c r="N58" s="110">
        <f t="shared" si="2"/>
        <v>2387.8999999999996</v>
      </c>
      <c r="O58" s="129">
        <v>174</v>
      </c>
      <c r="P58" s="61"/>
      <c r="Q58" s="130"/>
      <c r="R58" s="114"/>
      <c r="S58" s="115">
        <v>2868831.31</v>
      </c>
      <c r="T58" s="128">
        <v>43830</v>
      </c>
      <c r="U58" s="65"/>
      <c r="V58" s="65"/>
      <c r="W58" s="115"/>
      <c r="X58" s="115"/>
      <c r="Y58" s="115"/>
      <c r="Z58" s="115"/>
      <c r="AA58" s="115"/>
      <c r="AB58" s="115"/>
      <c r="AC58" s="115"/>
      <c r="AD58" s="65"/>
      <c r="AE58" s="65"/>
      <c r="AF58" s="115"/>
      <c r="AG58" s="37"/>
      <c r="AH58" s="37"/>
      <c r="AI58" s="37"/>
      <c r="AJ58" s="37"/>
      <c r="AK58" s="37"/>
      <c r="AL58" s="37"/>
      <c r="AM58" s="37"/>
      <c r="AN58" s="37"/>
      <c r="AO58" s="37"/>
      <c r="AP58" s="61"/>
      <c r="AQ58" s="61"/>
      <c r="AR58" s="61"/>
      <c r="AS58" s="61"/>
      <c r="AT58" s="61"/>
      <c r="AU58" s="11"/>
      <c r="AV58" s="11"/>
      <c r="AW58" s="11"/>
      <c r="AX58" s="11"/>
      <c r="AY58" s="119">
        <f t="shared" si="3"/>
        <v>2868831.31</v>
      </c>
      <c r="AZ58" s="34"/>
      <c r="BA58" s="34"/>
      <c r="BB58" s="34"/>
      <c r="BC58" s="119">
        <f t="shared" si="4"/>
        <v>2868831.31</v>
      </c>
      <c r="BD58" s="19"/>
      <c r="BE58" s="131"/>
      <c r="BF58" s="131"/>
    </row>
    <row r="59" spans="1:58">
      <c r="A59" s="32">
        <f t="shared" si="5"/>
        <v>47</v>
      </c>
      <c r="B59" s="108" t="s">
        <v>89</v>
      </c>
      <c r="C59" s="40">
        <v>1972</v>
      </c>
      <c r="D59" s="11" t="s">
        <v>100</v>
      </c>
      <c r="E59" s="34">
        <v>5</v>
      </c>
      <c r="F59" s="34">
        <v>4</v>
      </c>
      <c r="G59" s="34">
        <v>80</v>
      </c>
      <c r="H59" s="72">
        <v>31</v>
      </c>
      <c r="I59" s="69">
        <f t="shared" si="1"/>
        <v>49</v>
      </c>
      <c r="J59" s="34"/>
      <c r="K59" s="35">
        <v>3808.8</v>
      </c>
      <c r="L59" s="35">
        <v>3498.9</v>
      </c>
      <c r="M59" s="34">
        <v>1520.8</v>
      </c>
      <c r="N59" s="110">
        <f t="shared" si="2"/>
        <v>1978.1000000000001</v>
      </c>
      <c r="O59" s="129">
        <v>192</v>
      </c>
      <c r="P59" s="61"/>
      <c r="Q59" s="130"/>
      <c r="R59" s="114"/>
      <c r="S59" s="115">
        <v>784351.16</v>
      </c>
      <c r="T59" s="128">
        <v>43830</v>
      </c>
      <c r="U59" s="65"/>
      <c r="V59" s="65"/>
      <c r="W59" s="115"/>
      <c r="X59" s="115"/>
      <c r="Y59" s="115"/>
      <c r="Z59" s="115"/>
      <c r="AA59" s="115"/>
      <c r="AB59" s="115"/>
      <c r="AC59" s="115"/>
      <c r="AD59" s="65"/>
      <c r="AE59" s="65"/>
      <c r="AF59" s="115"/>
      <c r="AG59" s="37"/>
      <c r="AH59" s="37"/>
      <c r="AI59" s="37"/>
      <c r="AJ59" s="37"/>
      <c r="AK59" s="37"/>
      <c r="AL59" s="37"/>
      <c r="AM59" s="37"/>
      <c r="AN59" s="37"/>
      <c r="AO59" s="37"/>
      <c r="AP59" s="61"/>
      <c r="AQ59" s="61"/>
      <c r="AR59" s="61"/>
      <c r="AS59" s="61"/>
      <c r="AT59" s="61"/>
      <c r="AU59" s="11"/>
      <c r="AV59" s="11"/>
      <c r="AW59" s="11"/>
      <c r="AX59" s="11"/>
      <c r="AY59" s="119">
        <f t="shared" si="3"/>
        <v>784351.16</v>
      </c>
      <c r="AZ59" s="34"/>
      <c r="BA59" s="34"/>
      <c r="BB59" s="34"/>
      <c r="BC59" s="119">
        <f t="shared" si="4"/>
        <v>784351.16</v>
      </c>
      <c r="BD59" s="19"/>
      <c r="BE59" s="131"/>
      <c r="BF59" s="131"/>
    </row>
    <row r="60" spans="1:58">
      <c r="A60" s="32">
        <f t="shared" si="5"/>
        <v>48</v>
      </c>
      <c r="B60" s="108" t="s">
        <v>90</v>
      </c>
      <c r="C60" s="40">
        <v>1999</v>
      </c>
      <c r="D60" s="11" t="s">
        <v>100</v>
      </c>
      <c r="E60" s="34">
        <v>14</v>
      </c>
      <c r="F60" s="34">
        <v>3</v>
      </c>
      <c r="G60" s="34">
        <v>150</v>
      </c>
      <c r="H60" s="72">
        <v>1</v>
      </c>
      <c r="I60" s="69">
        <f t="shared" si="1"/>
        <v>149</v>
      </c>
      <c r="J60" s="34"/>
      <c r="K60" s="35">
        <v>9306.6</v>
      </c>
      <c r="L60" s="35">
        <v>7802.7</v>
      </c>
      <c r="M60" s="34">
        <v>39.200000000000003</v>
      </c>
      <c r="N60" s="110">
        <f t="shared" si="2"/>
        <v>7763.5</v>
      </c>
      <c r="O60" s="129">
        <v>289</v>
      </c>
      <c r="P60" s="61"/>
      <c r="Q60" s="130"/>
      <c r="R60" s="126"/>
      <c r="S60" s="115"/>
      <c r="T60" s="117"/>
      <c r="U60" s="65"/>
      <c r="V60" s="65"/>
      <c r="W60" s="115"/>
      <c r="X60" s="115"/>
      <c r="Y60" s="115"/>
      <c r="Z60" s="115"/>
      <c r="AA60" s="115"/>
      <c r="AB60" s="115"/>
      <c r="AC60" s="115"/>
      <c r="AD60" s="114">
        <v>6557.85009765625</v>
      </c>
      <c r="AE60" s="114">
        <v>10913180.1</v>
      </c>
      <c r="AF60" s="128">
        <v>43830</v>
      </c>
      <c r="AG60" s="37"/>
      <c r="AH60" s="37"/>
      <c r="AI60" s="37"/>
      <c r="AJ60" s="37"/>
      <c r="AK60" s="37"/>
      <c r="AL60" s="37"/>
      <c r="AM60" s="37"/>
      <c r="AN60" s="37"/>
      <c r="AO60" s="37"/>
      <c r="AP60" s="61"/>
      <c r="AQ60" s="61"/>
      <c r="AR60" s="61"/>
      <c r="AS60" s="61"/>
      <c r="AT60" s="61"/>
      <c r="AU60" s="11"/>
      <c r="AV60" s="11"/>
      <c r="AW60" s="11"/>
      <c r="AX60" s="11"/>
      <c r="AY60" s="119">
        <f t="shared" si="3"/>
        <v>10913180.1</v>
      </c>
      <c r="AZ60" s="34"/>
      <c r="BA60" s="34"/>
      <c r="BB60" s="34"/>
      <c r="BC60" s="119">
        <f t="shared" si="4"/>
        <v>10913180.1</v>
      </c>
      <c r="BD60" s="19"/>
      <c r="BE60" s="131"/>
      <c r="BF60" s="131"/>
    </row>
    <row r="61" spans="1:58">
      <c r="A61" s="32">
        <f t="shared" si="5"/>
        <v>49</v>
      </c>
      <c r="B61" s="108" t="s">
        <v>91</v>
      </c>
      <c r="C61" s="40">
        <v>1974</v>
      </c>
      <c r="D61" s="11" t="s">
        <v>101</v>
      </c>
      <c r="E61" s="34">
        <v>9</v>
      </c>
      <c r="F61" s="34">
        <v>2</v>
      </c>
      <c r="G61" s="34">
        <v>132</v>
      </c>
      <c r="H61" s="72">
        <v>10</v>
      </c>
      <c r="I61" s="69">
        <f t="shared" si="1"/>
        <v>122</v>
      </c>
      <c r="J61" s="34"/>
      <c r="K61" s="35">
        <v>6355</v>
      </c>
      <c r="L61" s="35">
        <v>5504.3</v>
      </c>
      <c r="M61" s="34">
        <v>358.9</v>
      </c>
      <c r="N61" s="110">
        <f t="shared" si="2"/>
        <v>5145.4000000000005</v>
      </c>
      <c r="O61" s="129">
        <v>220</v>
      </c>
      <c r="P61" s="61" t="s">
        <v>164</v>
      </c>
      <c r="Q61" s="130">
        <v>2015</v>
      </c>
      <c r="R61" s="114"/>
      <c r="S61" s="115">
        <v>13589917.279999999</v>
      </c>
      <c r="T61" s="128">
        <v>44561</v>
      </c>
      <c r="U61" s="65"/>
      <c r="V61" s="65"/>
      <c r="W61" s="115"/>
      <c r="X61" s="115"/>
      <c r="Y61" s="115"/>
      <c r="Z61" s="115"/>
      <c r="AA61" s="115"/>
      <c r="AB61" s="115"/>
      <c r="AC61" s="115"/>
      <c r="AD61" s="114"/>
      <c r="AE61" s="114"/>
      <c r="AF61" s="115"/>
      <c r="AG61" s="37"/>
      <c r="AH61" s="37"/>
      <c r="AI61" s="37"/>
      <c r="AJ61" s="37"/>
      <c r="AK61" s="37"/>
      <c r="AL61" s="37"/>
      <c r="AM61" s="37"/>
      <c r="AN61" s="37"/>
      <c r="AO61" s="37"/>
      <c r="AP61" s="61"/>
      <c r="AQ61" s="61"/>
      <c r="AR61" s="61"/>
      <c r="AS61" s="61"/>
      <c r="AT61" s="61"/>
      <c r="AU61" s="11"/>
      <c r="AV61" s="11"/>
      <c r="AW61" s="11"/>
      <c r="AX61" s="11"/>
      <c r="AY61" s="119">
        <f t="shared" si="3"/>
        <v>13589917.279999999</v>
      </c>
      <c r="AZ61" s="34"/>
      <c r="BA61" s="34"/>
      <c r="BB61" s="34"/>
      <c r="BC61" s="119">
        <f t="shared" si="4"/>
        <v>13589917.279999999</v>
      </c>
      <c r="BD61" s="19"/>
      <c r="BE61" s="131"/>
      <c r="BF61" s="131"/>
    </row>
    <row r="62" spans="1:58">
      <c r="A62" s="32">
        <f t="shared" si="5"/>
        <v>50</v>
      </c>
      <c r="B62" s="108" t="s">
        <v>92</v>
      </c>
      <c r="C62" s="40">
        <v>1971</v>
      </c>
      <c r="D62" s="11" t="s">
        <v>101</v>
      </c>
      <c r="E62" s="34">
        <v>5</v>
      </c>
      <c r="F62" s="34">
        <v>2</v>
      </c>
      <c r="G62" s="34">
        <v>120</v>
      </c>
      <c r="H62" s="72">
        <v>27</v>
      </c>
      <c r="I62" s="69">
        <f t="shared" si="1"/>
        <v>93</v>
      </c>
      <c r="J62" s="34"/>
      <c r="K62" s="35">
        <v>3092.3</v>
      </c>
      <c r="L62" s="35">
        <v>2503</v>
      </c>
      <c r="M62" s="34">
        <v>636.29999999999995</v>
      </c>
      <c r="N62" s="110">
        <f t="shared" si="2"/>
        <v>1866.7</v>
      </c>
      <c r="O62" s="129">
        <v>161</v>
      </c>
      <c r="P62" s="61"/>
      <c r="Q62" s="130"/>
      <c r="R62" s="114"/>
      <c r="S62" s="115">
        <v>3302016.06</v>
      </c>
      <c r="T62" s="128">
        <v>44561</v>
      </c>
      <c r="U62" s="65"/>
      <c r="V62" s="65"/>
      <c r="W62" s="115"/>
      <c r="X62" s="115">
        <v>630</v>
      </c>
      <c r="Y62" s="114">
        <v>1058034.6000000001</v>
      </c>
      <c r="Z62" s="128">
        <v>44561</v>
      </c>
      <c r="AA62" s="115"/>
      <c r="AB62" s="115"/>
      <c r="AC62" s="115"/>
      <c r="AD62" s="114">
        <v>2756.449951171875</v>
      </c>
      <c r="AE62" s="114">
        <v>4041313.9</v>
      </c>
      <c r="AF62" s="128">
        <v>44561</v>
      </c>
      <c r="AG62" s="37"/>
      <c r="AH62" s="37"/>
      <c r="AI62" s="37"/>
      <c r="AJ62" s="37"/>
      <c r="AK62" s="37"/>
      <c r="AL62" s="37"/>
      <c r="AM62" s="37"/>
      <c r="AN62" s="37"/>
      <c r="AO62" s="37"/>
      <c r="AP62" s="61"/>
      <c r="AQ62" s="61"/>
      <c r="AR62" s="61"/>
      <c r="AS62" s="61"/>
      <c r="AT62" s="61"/>
      <c r="AU62" s="11"/>
      <c r="AV62" s="11"/>
      <c r="AW62" s="11"/>
      <c r="AX62" s="11"/>
      <c r="AY62" s="119">
        <f t="shared" si="3"/>
        <v>8401364.5600000005</v>
      </c>
      <c r="AZ62" s="34"/>
      <c r="BA62" s="34"/>
      <c r="BB62" s="34"/>
      <c r="BC62" s="119">
        <f t="shared" si="4"/>
        <v>8401364.5600000005</v>
      </c>
      <c r="BD62" s="19"/>
      <c r="BE62" s="131"/>
      <c r="BF62" s="131"/>
    </row>
    <row r="63" spans="1:58">
      <c r="A63" s="32">
        <f t="shared" si="5"/>
        <v>51</v>
      </c>
      <c r="B63" s="108" t="s">
        <v>93</v>
      </c>
      <c r="C63" s="40">
        <v>1972</v>
      </c>
      <c r="D63" s="11" t="s">
        <v>100</v>
      </c>
      <c r="E63" s="34">
        <v>5</v>
      </c>
      <c r="F63" s="34">
        <v>4</v>
      </c>
      <c r="G63" s="34">
        <v>60</v>
      </c>
      <c r="H63" s="72">
        <v>7</v>
      </c>
      <c r="I63" s="69">
        <f t="shared" si="1"/>
        <v>53</v>
      </c>
      <c r="J63" s="34"/>
      <c r="K63" s="35">
        <v>2946.2</v>
      </c>
      <c r="L63" s="35">
        <v>2663.2</v>
      </c>
      <c r="M63" s="34">
        <v>349.2</v>
      </c>
      <c r="N63" s="110">
        <f t="shared" si="2"/>
        <v>2314</v>
      </c>
      <c r="O63" s="129">
        <v>149</v>
      </c>
      <c r="P63" s="61"/>
      <c r="Q63" s="130"/>
      <c r="R63" s="126"/>
      <c r="S63" s="115"/>
      <c r="T63" s="117"/>
      <c r="U63" s="65"/>
      <c r="V63" s="65"/>
      <c r="W63" s="115"/>
      <c r="X63" s="115"/>
      <c r="Y63" s="115"/>
      <c r="Z63" s="115"/>
      <c r="AA63" s="115"/>
      <c r="AB63" s="115"/>
      <c r="AC63" s="115"/>
      <c r="AD63" s="114">
        <v>2667</v>
      </c>
      <c r="AE63" s="114">
        <v>3788046.7</v>
      </c>
      <c r="AF63" s="128">
        <v>44561</v>
      </c>
      <c r="AG63" s="37"/>
      <c r="AH63" s="37"/>
      <c r="AI63" s="37"/>
      <c r="AJ63" s="37"/>
      <c r="AK63" s="37"/>
      <c r="AL63" s="37"/>
      <c r="AM63" s="37"/>
      <c r="AN63" s="37"/>
      <c r="AO63" s="37"/>
      <c r="AP63" s="61"/>
      <c r="AQ63" s="61"/>
      <c r="AR63" s="61"/>
      <c r="AS63" s="61"/>
      <c r="AT63" s="61"/>
      <c r="AU63" s="11"/>
      <c r="AV63" s="11"/>
      <c r="AW63" s="11"/>
      <c r="AX63" s="11"/>
      <c r="AY63" s="119">
        <f t="shared" si="3"/>
        <v>3788046.7</v>
      </c>
      <c r="AZ63" s="34"/>
      <c r="BA63" s="34"/>
      <c r="BB63" s="34"/>
      <c r="BC63" s="119">
        <f t="shared" si="4"/>
        <v>3788046.7</v>
      </c>
      <c r="BD63" s="19"/>
      <c r="BE63" s="131"/>
      <c r="BF63" s="131"/>
    </row>
    <row r="64" spans="1:58">
      <c r="A64" s="32">
        <f t="shared" si="5"/>
        <v>52</v>
      </c>
      <c r="B64" s="108" t="s">
        <v>94</v>
      </c>
      <c r="C64" s="40">
        <v>1972</v>
      </c>
      <c r="D64" s="11" t="s">
        <v>100</v>
      </c>
      <c r="E64" s="34">
        <v>5</v>
      </c>
      <c r="F64" s="34">
        <v>4</v>
      </c>
      <c r="G64" s="34">
        <v>60</v>
      </c>
      <c r="H64" s="72">
        <v>15</v>
      </c>
      <c r="I64" s="69">
        <f t="shared" si="1"/>
        <v>45</v>
      </c>
      <c r="J64" s="34"/>
      <c r="K64" s="35">
        <v>2940.6</v>
      </c>
      <c r="L64" s="35">
        <v>2653.9</v>
      </c>
      <c r="M64" s="34">
        <v>665.5</v>
      </c>
      <c r="N64" s="110">
        <f t="shared" si="2"/>
        <v>1988.4</v>
      </c>
      <c r="O64" s="129">
        <v>144</v>
      </c>
      <c r="P64" s="61"/>
      <c r="Q64" s="130"/>
      <c r="R64" s="126"/>
      <c r="S64" s="115"/>
      <c r="T64" s="117"/>
      <c r="U64" s="65"/>
      <c r="V64" s="65"/>
      <c r="W64" s="115"/>
      <c r="X64" s="115"/>
      <c r="Y64" s="115"/>
      <c r="Z64" s="115"/>
      <c r="AA64" s="115"/>
      <c r="AB64" s="115"/>
      <c r="AC64" s="115"/>
      <c r="AD64" s="114">
        <v>2667</v>
      </c>
      <c r="AE64" s="114">
        <v>3788046.7</v>
      </c>
      <c r="AF64" s="128">
        <v>44561</v>
      </c>
      <c r="AG64" s="37"/>
      <c r="AH64" s="37"/>
      <c r="AI64" s="37"/>
      <c r="AJ64" s="37"/>
      <c r="AK64" s="37"/>
      <c r="AL64" s="37"/>
      <c r="AM64" s="37"/>
      <c r="AN64" s="37"/>
      <c r="AO64" s="37"/>
      <c r="AP64" s="61"/>
      <c r="AQ64" s="61"/>
      <c r="AR64" s="61"/>
      <c r="AS64" s="61"/>
      <c r="AT64" s="61"/>
      <c r="AU64" s="11"/>
      <c r="AV64" s="11"/>
      <c r="AW64" s="11"/>
      <c r="AX64" s="11"/>
      <c r="AY64" s="119">
        <f t="shared" si="3"/>
        <v>3788046.7</v>
      </c>
      <c r="AZ64" s="34"/>
      <c r="BA64" s="34"/>
      <c r="BB64" s="34"/>
      <c r="BC64" s="119">
        <f t="shared" si="4"/>
        <v>3788046.7</v>
      </c>
      <c r="BD64" s="19"/>
      <c r="BE64" s="131"/>
      <c r="BF64" s="131"/>
    </row>
    <row r="65" spans="1:58">
      <c r="A65" s="32">
        <f t="shared" si="5"/>
        <v>53</v>
      </c>
      <c r="B65" s="108" t="s">
        <v>95</v>
      </c>
      <c r="C65" s="40">
        <v>1976</v>
      </c>
      <c r="D65" s="11" t="s">
        <v>100</v>
      </c>
      <c r="E65" s="34">
        <v>5</v>
      </c>
      <c r="F65" s="34">
        <v>4</v>
      </c>
      <c r="G65" s="34">
        <v>60</v>
      </c>
      <c r="H65" s="72">
        <v>16</v>
      </c>
      <c r="I65" s="69">
        <f t="shared" si="1"/>
        <v>44</v>
      </c>
      <c r="J65" s="34"/>
      <c r="K65" s="35">
        <v>2937.5</v>
      </c>
      <c r="L65" s="35">
        <v>2646.3</v>
      </c>
      <c r="M65" s="34">
        <v>707.9</v>
      </c>
      <c r="N65" s="110">
        <f t="shared" si="2"/>
        <v>1938.4</v>
      </c>
      <c r="O65" s="129">
        <v>147</v>
      </c>
      <c r="P65" s="61"/>
      <c r="Q65" s="130"/>
      <c r="R65" s="126"/>
      <c r="S65" s="115"/>
      <c r="T65" s="117"/>
      <c r="U65" s="65"/>
      <c r="V65" s="65"/>
      <c r="W65" s="115"/>
      <c r="X65" s="115"/>
      <c r="Y65" s="115"/>
      <c r="Z65" s="115"/>
      <c r="AA65" s="115"/>
      <c r="AB65" s="115"/>
      <c r="AC65" s="115"/>
      <c r="AD65" s="114">
        <v>2667</v>
      </c>
      <c r="AE65" s="114">
        <v>3788046.7</v>
      </c>
      <c r="AF65" s="128">
        <v>44561</v>
      </c>
      <c r="AG65" s="37"/>
      <c r="AH65" s="37"/>
      <c r="AI65" s="37"/>
      <c r="AJ65" s="37"/>
      <c r="AK65" s="37"/>
      <c r="AL65" s="37"/>
      <c r="AM65" s="37"/>
      <c r="AN65" s="37"/>
      <c r="AO65" s="37"/>
      <c r="AP65" s="61"/>
      <c r="AQ65" s="61"/>
      <c r="AR65" s="61"/>
      <c r="AS65" s="61"/>
      <c r="AT65" s="61"/>
      <c r="AU65" s="11"/>
      <c r="AV65" s="11"/>
      <c r="AW65" s="11"/>
      <c r="AX65" s="11"/>
      <c r="AY65" s="119">
        <f t="shared" si="3"/>
        <v>3788046.7</v>
      </c>
      <c r="AZ65" s="34"/>
      <c r="BA65" s="34"/>
      <c r="BB65" s="34"/>
      <c r="BC65" s="119">
        <f t="shared" si="4"/>
        <v>3788046.7</v>
      </c>
      <c r="BD65" s="19"/>
      <c r="BE65" s="131"/>
      <c r="BF65" s="131"/>
    </row>
    <row r="66" spans="1:58">
      <c r="A66" s="32">
        <f t="shared" si="5"/>
        <v>54</v>
      </c>
      <c r="B66" s="108" t="s">
        <v>96</v>
      </c>
      <c r="C66" s="40">
        <v>1972</v>
      </c>
      <c r="D66" s="11" t="s">
        <v>100</v>
      </c>
      <c r="E66" s="34">
        <v>5</v>
      </c>
      <c r="F66" s="34">
        <v>4</v>
      </c>
      <c r="G66" s="34">
        <v>80</v>
      </c>
      <c r="H66" s="72">
        <v>24</v>
      </c>
      <c r="I66" s="69">
        <f t="shared" si="1"/>
        <v>56</v>
      </c>
      <c r="J66" s="34"/>
      <c r="K66" s="35">
        <v>3786.2</v>
      </c>
      <c r="L66" s="35">
        <v>3533.7</v>
      </c>
      <c r="M66" s="34">
        <v>1059.4000000000001</v>
      </c>
      <c r="N66" s="110">
        <f t="shared" si="2"/>
        <v>2474.2999999999997</v>
      </c>
      <c r="O66" s="129">
        <v>182</v>
      </c>
      <c r="P66" s="61"/>
      <c r="Q66" s="130"/>
      <c r="R66" s="126"/>
      <c r="S66" s="115"/>
      <c r="T66" s="117"/>
      <c r="U66" s="65"/>
      <c r="V66" s="65"/>
      <c r="W66" s="115"/>
      <c r="X66" s="115"/>
      <c r="Y66" s="115"/>
      <c r="Z66" s="115"/>
      <c r="AA66" s="115"/>
      <c r="AB66" s="115"/>
      <c r="AC66" s="115"/>
      <c r="AD66" s="114">
        <v>2420</v>
      </c>
      <c r="AE66" s="114">
        <v>4139845.5</v>
      </c>
      <c r="AF66" s="128">
        <v>44561</v>
      </c>
      <c r="AG66" s="37"/>
      <c r="AH66" s="37"/>
      <c r="AI66" s="37"/>
      <c r="AJ66" s="37"/>
      <c r="AK66" s="37"/>
      <c r="AL66" s="37"/>
      <c r="AM66" s="37"/>
      <c r="AN66" s="37"/>
      <c r="AO66" s="37"/>
      <c r="AP66" s="61"/>
      <c r="AQ66" s="61"/>
      <c r="AR66" s="61"/>
      <c r="AS66" s="61"/>
      <c r="AT66" s="61"/>
      <c r="AU66" s="11"/>
      <c r="AV66" s="11"/>
      <c r="AW66" s="11"/>
      <c r="AX66" s="11"/>
      <c r="AY66" s="119">
        <f t="shared" si="3"/>
        <v>4139845.5</v>
      </c>
      <c r="AZ66" s="34"/>
      <c r="BA66" s="34"/>
      <c r="BB66" s="34"/>
      <c r="BC66" s="119">
        <f t="shared" si="4"/>
        <v>4139845.5</v>
      </c>
      <c r="BD66" s="19"/>
      <c r="BE66" s="131"/>
      <c r="BF66" s="131"/>
    </row>
    <row r="67" spans="1:58">
      <c r="A67" s="32">
        <f t="shared" si="5"/>
        <v>55</v>
      </c>
      <c r="B67" s="108" t="s">
        <v>97</v>
      </c>
      <c r="C67" s="40">
        <v>1983</v>
      </c>
      <c r="D67" s="11" t="s">
        <v>101</v>
      </c>
      <c r="E67" s="34">
        <v>14</v>
      </c>
      <c r="F67" s="34">
        <v>1</v>
      </c>
      <c r="G67" s="34">
        <v>60</v>
      </c>
      <c r="H67" s="72">
        <v>11</v>
      </c>
      <c r="I67" s="69">
        <f t="shared" si="1"/>
        <v>49</v>
      </c>
      <c r="J67" s="34"/>
      <c r="K67" s="35">
        <v>3783</v>
      </c>
      <c r="L67" s="35">
        <v>3218.3</v>
      </c>
      <c r="M67" s="34">
        <v>577.6</v>
      </c>
      <c r="N67" s="110">
        <f t="shared" si="2"/>
        <v>2640.7000000000003</v>
      </c>
      <c r="O67" s="129">
        <v>167</v>
      </c>
      <c r="P67" s="61"/>
      <c r="Q67" s="130"/>
      <c r="R67" s="114"/>
      <c r="S67" s="115">
        <v>3113159.27</v>
      </c>
      <c r="T67" s="128">
        <v>44561</v>
      </c>
      <c r="U67" s="65"/>
      <c r="V67" s="65"/>
      <c r="W67" s="115"/>
      <c r="X67" s="115"/>
      <c r="Y67" s="115"/>
      <c r="Z67" s="115"/>
      <c r="AA67" s="115"/>
      <c r="AB67" s="115"/>
      <c r="AC67" s="115"/>
      <c r="AD67" s="65"/>
      <c r="AE67" s="65"/>
      <c r="AF67" s="115"/>
      <c r="AG67" s="37"/>
      <c r="AH67" s="37"/>
      <c r="AI67" s="37"/>
      <c r="AJ67" s="37"/>
      <c r="AK67" s="37"/>
      <c r="AL67" s="37"/>
      <c r="AM67" s="37"/>
      <c r="AN67" s="37"/>
      <c r="AO67" s="37"/>
      <c r="AP67" s="61"/>
      <c r="AQ67" s="61"/>
      <c r="AR67" s="61"/>
      <c r="AS67" s="61"/>
      <c r="AT67" s="61"/>
      <c r="AU67" s="11"/>
      <c r="AV67" s="11"/>
      <c r="AW67" s="11"/>
      <c r="AX67" s="11"/>
      <c r="AY67" s="119">
        <f t="shared" si="3"/>
        <v>3113159.27</v>
      </c>
      <c r="AZ67" s="34"/>
      <c r="BA67" s="34"/>
      <c r="BB67" s="34"/>
      <c r="BC67" s="119">
        <f t="shared" si="4"/>
        <v>3113159.27</v>
      </c>
      <c r="BD67" s="19"/>
      <c r="BE67" s="131"/>
      <c r="BF67" s="131"/>
    </row>
    <row r="68" spans="1:58">
      <c r="A68" s="82">
        <f t="shared" si="5"/>
        <v>56</v>
      </c>
      <c r="B68" s="141" t="s">
        <v>98</v>
      </c>
      <c r="C68" s="83">
        <v>1977</v>
      </c>
      <c r="D68" s="142" t="s">
        <v>100</v>
      </c>
      <c r="E68" s="84">
        <v>5</v>
      </c>
      <c r="F68" s="84">
        <v>8</v>
      </c>
      <c r="G68" s="84">
        <v>119</v>
      </c>
      <c r="H68" s="143">
        <v>22</v>
      </c>
      <c r="I68" s="85">
        <f t="shared" si="1"/>
        <v>97</v>
      </c>
      <c r="J68" s="84"/>
      <c r="K68" s="86">
        <v>5317</v>
      </c>
      <c r="L68" s="86">
        <v>5165.8</v>
      </c>
      <c r="M68" s="84">
        <v>973.1</v>
      </c>
      <c r="N68" s="144">
        <f t="shared" si="2"/>
        <v>4192.7</v>
      </c>
      <c r="O68" s="145">
        <v>271</v>
      </c>
      <c r="P68" s="146" t="s">
        <v>162</v>
      </c>
      <c r="Q68" s="147">
        <v>2016</v>
      </c>
      <c r="R68" s="148"/>
      <c r="S68" s="148">
        <v>2093826.25</v>
      </c>
      <c r="T68" s="128">
        <v>44561</v>
      </c>
      <c r="U68" s="87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88"/>
      <c r="AH68" s="88"/>
      <c r="AI68" s="88"/>
      <c r="AJ68" s="88"/>
      <c r="AK68" s="88"/>
      <c r="AL68" s="88"/>
      <c r="AM68" s="88"/>
      <c r="AN68" s="88"/>
      <c r="AO68" s="88"/>
      <c r="AP68" s="146"/>
      <c r="AQ68" s="146"/>
      <c r="AR68" s="146"/>
      <c r="AS68" s="146"/>
      <c r="AT68" s="146"/>
      <c r="AU68" s="142"/>
      <c r="AV68" s="142"/>
      <c r="AW68" s="142"/>
      <c r="AX68" s="142"/>
      <c r="AY68" s="150">
        <f t="shared" si="3"/>
        <v>2093826.25</v>
      </c>
      <c r="AZ68" s="84"/>
      <c r="BA68" s="84"/>
      <c r="BB68" s="84"/>
      <c r="BC68" s="150">
        <f t="shared" si="4"/>
        <v>2093826.25</v>
      </c>
      <c r="BD68" s="19"/>
      <c r="BE68" s="131"/>
      <c r="BF68" s="131"/>
    </row>
    <row r="69" spans="1:58" ht="24" customHeight="1">
      <c r="A69" s="201" t="s">
        <v>167</v>
      </c>
      <c r="B69" s="201"/>
      <c r="C69" s="96"/>
      <c r="D69" s="151"/>
      <c r="E69" s="97"/>
      <c r="F69" s="97"/>
      <c r="G69" s="97"/>
      <c r="H69" s="98"/>
      <c r="I69" s="99"/>
      <c r="J69" s="97"/>
      <c r="K69" s="100"/>
      <c r="L69" s="100"/>
      <c r="M69" s="97"/>
      <c r="N69" s="152"/>
      <c r="O69" s="153"/>
      <c r="P69" s="154"/>
      <c r="Q69" s="155"/>
      <c r="R69" s="154"/>
      <c r="S69" s="101"/>
      <c r="T69" s="104"/>
      <c r="U69" s="103"/>
      <c r="V69" s="101"/>
      <c r="W69" s="102"/>
      <c r="X69" s="102"/>
      <c r="Y69" s="101"/>
      <c r="Z69" s="101"/>
      <c r="AA69" s="102"/>
      <c r="AB69" s="101"/>
      <c r="AC69" s="102"/>
      <c r="AD69" s="102"/>
      <c r="AE69" s="101"/>
      <c r="AF69" s="102"/>
      <c r="AG69" s="102"/>
      <c r="AH69" s="101"/>
      <c r="AI69" s="102"/>
      <c r="AJ69" s="102"/>
      <c r="AK69" s="102"/>
      <c r="AL69" s="102"/>
      <c r="AM69" s="102"/>
      <c r="AN69" s="102"/>
      <c r="AO69" s="102"/>
      <c r="AP69" s="154"/>
      <c r="AQ69" s="154"/>
      <c r="AR69" s="154"/>
      <c r="AS69" s="154"/>
      <c r="AT69" s="154"/>
      <c r="AU69" s="151"/>
      <c r="AV69" s="151"/>
      <c r="AW69" s="151"/>
      <c r="AX69" s="151"/>
      <c r="AY69" s="97"/>
      <c r="AZ69" s="97"/>
      <c r="BA69" s="97"/>
      <c r="BB69" s="97"/>
      <c r="BC69" s="97"/>
      <c r="BD69" s="151"/>
      <c r="BE69" s="131"/>
      <c r="BF69" s="131"/>
    </row>
    <row r="70" spans="1:58" ht="15.75" customHeight="1">
      <c r="A70" s="89">
        <v>1</v>
      </c>
      <c r="B70" s="156" t="s">
        <v>122</v>
      </c>
      <c r="C70" s="46">
        <v>1970</v>
      </c>
      <c r="D70" s="120" t="s">
        <v>100</v>
      </c>
      <c r="E70" s="71">
        <v>5</v>
      </c>
      <c r="F70" s="71">
        <v>4</v>
      </c>
      <c r="G70" s="71">
        <v>60</v>
      </c>
      <c r="H70" s="90">
        <v>13</v>
      </c>
      <c r="I70" s="91">
        <f t="shared" si="1"/>
        <v>47</v>
      </c>
      <c r="J70" s="92"/>
      <c r="K70" s="122">
        <v>2961.1</v>
      </c>
      <c r="L70" s="122">
        <v>2684.2</v>
      </c>
      <c r="M70" s="92">
        <v>568.1</v>
      </c>
      <c r="N70" s="157">
        <f t="shared" si="2"/>
        <v>2116.1</v>
      </c>
      <c r="O70" s="158">
        <v>142</v>
      </c>
      <c r="P70" s="159"/>
      <c r="Q70" s="160"/>
      <c r="R70" s="93"/>
      <c r="S70" s="93">
        <v>987032.8</v>
      </c>
      <c r="T70" s="128">
        <v>44561</v>
      </c>
      <c r="U70" s="94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5"/>
      <c r="AK70" s="95"/>
      <c r="AL70" s="95"/>
      <c r="AM70" s="95"/>
      <c r="AN70" s="95"/>
      <c r="AO70" s="95"/>
      <c r="AP70" s="159"/>
      <c r="AQ70" s="159"/>
      <c r="AR70" s="159"/>
      <c r="AS70" s="159"/>
      <c r="AT70" s="159"/>
      <c r="AU70" s="161"/>
      <c r="AV70" s="161"/>
      <c r="AW70" s="161"/>
      <c r="AX70" s="161"/>
      <c r="AY70" s="162">
        <f t="shared" si="3"/>
        <v>987032.8</v>
      </c>
      <c r="AZ70" s="92"/>
      <c r="BA70" s="92"/>
      <c r="BB70" s="92"/>
      <c r="BC70" s="162">
        <f t="shared" ref="BC70:BC130" si="6">AY70</f>
        <v>987032.8</v>
      </c>
      <c r="BD70" s="19"/>
      <c r="BE70" s="131"/>
      <c r="BF70" s="131"/>
    </row>
    <row r="71" spans="1:58">
      <c r="A71" s="32">
        <f>A70+1</f>
        <v>2</v>
      </c>
      <c r="B71" s="163" t="s">
        <v>109</v>
      </c>
      <c r="C71" s="41">
        <v>1967</v>
      </c>
      <c r="D71" s="135" t="s">
        <v>140</v>
      </c>
      <c r="E71" s="73">
        <v>5</v>
      </c>
      <c r="F71" s="73">
        <v>4</v>
      </c>
      <c r="G71" s="73">
        <v>60</v>
      </c>
      <c r="H71" s="72">
        <v>19</v>
      </c>
      <c r="I71" s="69">
        <f t="shared" si="1"/>
        <v>41</v>
      </c>
      <c r="J71" s="34"/>
      <c r="K71" s="164">
        <v>2675.5</v>
      </c>
      <c r="L71" s="164">
        <v>2660.3</v>
      </c>
      <c r="M71" s="34">
        <v>935.9</v>
      </c>
      <c r="N71" s="110">
        <f t="shared" si="2"/>
        <v>1724.4</v>
      </c>
      <c r="O71" s="129">
        <v>164</v>
      </c>
      <c r="P71" s="61" t="s">
        <v>162</v>
      </c>
      <c r="Q71" s="130">
        <v>2014</v>
      </c>
      <c r="R71" s="62"/>
      <c r="S71" s="62">
        <v>3262292.2</v>
      </c>
      <c r="T71" s="128">
        <v>43830</v>
      </c>
      <c r="U71" s="63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37"/>
      <c r="AK71" s="37"/>
      <c r="AL71" s="37"/>
      <c r="AM71" s="37"/>
      <c r="AN71" s="37"/>
      <c r="AO71" s="37"/>
      <c r="AP71" s="61"/>
      <c r="AQ71" s="61"/>
      <c r="AR71" s="61"/>
      <c r="AS71" s="61"/>
      <c r="AT71" s="61"/>
      <c r="AU71" s="11"/>
      <c r="AV71" s="11"/>
      <c r="AW71" s="11"/>
      <c r="AX71" s="11"/>
      <c r="AY71" s="119">
        <f t="shared" si="3"/>
        <v>3262292.2</v>
      </c>
      <c r="AZ71" s="34"/>
      <c r="BA71" s="34"/>
      <c r="BB71" s="34"/>
      <c r="BC71" s="119">
        <f t="shared" si="6"/>
        <v>3262292.2</v>
      </c>
      <c r="BD71" s="19"/>
      <c r="BE71" s="131"/>
      <c r="BF71" s="131"/>
    </row>
    <row r="72" spans="1:58">
      <c r="A72" s="32">
        <f t="shared" ref="A72:A107" si="7">A71+1</f>
        <v>3</v>
      </c>
      <c r="B72" s="163" t="s">
        <v>110</v>
      </c>
      <c r="C72" s="41">
        <v>1969</v>
      </c>
      <c r="D72" s="135" t="s">
        <v>107</v>
      </c>
      <c r="E72" s="73">
        <v>5</v>
      </c>
      <c r="F72" s="73">
        <v>5</v>
      </c>
      <c r="G72" s="73">
        <v>70</v>
      </c>
      <c r="H72" s="72">
        <v>18</v>
      </c>
      <c r="I72" s="69">
        <f t="shared" si="1"/>
        <v>52</v>
      </c>
      <c r="J72" s="34"/>
      <c r="K72" s="164">
        <v>3479</v>
      </c>
      <c r="L72" s="164">
        <v>3136.2</v>
      </c>
      <c r="M72" s="34">
        <v>864.7</v>
      </c>
      <c r="N72" s="110">
        <f t="shared" si="2"/>
        <v>2271.5</v>
      </c>
      <c r="O72" s="129">
        <v>179</v>
      </c>
      <c r="P72" s="61" t="s">
        <v>162</v>
      </c>
      <c r="Q72" s="130">
        <v>2014</v>
      </c>
      <c r="R72" s="62"/>
      <c r="S72" s="62">
        <v>5547520.4000000004</v>
      </c>
      <c r="T72" s="128">
        <v>44561</v>
      </c>
      <c r="U72" s="63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37"/>
      <c r="AK72" s="37"/>
      <c r="AL72" s="37"/>
      <c r="AM72" s="37"/>
      <c r="AN72" s="37"/>
      <c r="AO72" s="37"/>
      <c r="AP72" s="61"/>
      <c r="AQ72" s="61"/>
      <c r="AR72" s="61"/>
      <c r="AS72" s="61"/>
      <c r="AT72" s="61"/>
      <c r="AU72" s="11"/>
      <c r="AV72" s="11"/>
      <c r="AW72" s="11"/>
      <c r="AX72" s="11"/>
      <c r="AY72" s="119">
        <f t="shared" si="3"/>
        <v>5547520.4000000004</v>
      </c>
      <c r="AZ72" s="34"/>
      <c r="BA72" s="34"/>
      <c r="BB72" s="34"/>
      <c r="BC72" s="119">
        <f t="shared" si="6"/>
        <v>5547520.4000000004</v>
      </c>
      <c r="BD72" s="19"/>
      <c r="BE72" s="131"/>
      <c r="BF72" s="131"/>
    </row>
    <row r="73" spans="1:58">
      <c r="A73" s="32">
        <f t="shared" si="7"/>
        <v>4</v>
      </c>
      <c r="B73" s="163" t="s">
        <v>111</v>
      </c>
      <c r="C73" s="41">
        <v>1984</v>
      </c>
      <c r="D73" s="135" t="s">
        <v>141</v>
      </c>
      <c r="E73" s="73">
        <v>9</v>
      </c>
      <c r="F73" s="73">
        <v>4</v>
      </c>
      <c r="G73" s="73">
        <v>144</v>
      </c>
      <c r="H73" s="72">
        <v>30</v>
      </c>
      <c r="I73" s="69">
        <f t="shared" si="1"/>
        <v>114</v>
      </c>
      <c r="J73" s="34"/>
      <c r="K73" s="164">
        <v>7702.5</v>
      </c>
      <c r="L73" s="164">
        <v>7087.4</v>
      </c>
      <c r="M73" s="34">
        <v>1475.1</v>
      </c>
      <c r="N73" s="110">
        <f t="shared" si="2"/>
        <v>5612.2999999999993</v>
      </c>
      <c r="O73" s="129">
        <v>374</v>
      </c>
      <c r="P73" s="61" t="s">
        <v>164</v>
      </c>
      <c r="Q73" s="130">
        <v>2015</v>
      </c>
      <c r="R73" s="62"/>
      <c r="S73" s="62">
        <v>1743719</v>
      </c>
      <c r="T73" s="128">
        <v>43830</v>
      </c>
      <c r="U73" s="63"/>
      <c r="V73" s="62"/>
      <c r="W73" s="62"/>
      <c r="X73" s="62"/>
      <c r="Y73" s="62"/>
      <c r="Z73" s="62"/>
      <c r="AA73" s="62"/>
      <c r="AB73" s="62"/>
      <c r="AC73" s="62"/>
      <c r="AD73" s="114">
        <v>5064.2998046875</v>
      </c>
      <c r="AE73" s="62">
        <v>3883002.75</v>
      </c>
      <c r="AF73" s="128">
        <v>43830</v>
      </c>
      <c r="AG73" s="62"/>
      <c r="AH73" s="62"/>
      <c r="AI73" s="62"/>
      <c r="AJ73" s="37"/>
      <c r="AK73" s="37"/>
      <c r="AL73" s="37"/>
      <c r="AM73" s="37"/>
      <c r="AN73" s="37"/>
      <c r="AO73" s="37"/>
      <c r="AP73" s="61"/>
      <c r="AQ73" s="61"/>
      <c r="AR73" s="61"/>
      <c r="AS73" s="61"/>
      <c r="AT73" s="61"/>
      <c r="AU73" s="11"/>
      <c r="AV73" s="11"/>
      <c r="AW73" s="11"/>
      <c r="AX73" s="11"/>
      <c r="AY73" s="119">
        <f t="shared" si="3"/>
        <v>5626721.75</v>
      </c>
      <c r="AZ73" s="34"/>
      <c r="BA73" s="34"/>
      <c r="BB73" s="34"/>
      <c r="BC73" s="119">
        <f t="shared" si="6"/>
        <v>5626721.75</v>
      </c>
      <c r="BD73" s="19"/>
      <c r="BE73" s="131"/>
      <c r="BF73" s="131"/>
    </row>
    <row r="74" spans="1:58" ht="15.75" customHeight="1">
      <c r="A74" s="32">
        <f t="shared" si="7"/>
        <v>5</v>
      </c>
      <c r="B74" s="163" t="s">
        <v>133</v>
      </c>
      <c r="C74" s="41">
        <v>1967</v>
      </c>
      <c r="D74" s="136" t="s">
        <v>142</v>
      </c>
      <c r="E74" s="73">
        <v>5</v>
      </c>
      <c r="F74" s="73">
        <v>4</v>
      </c>
      <c r="G74" s="73">
        <v>80</v>
      </c>
      <c r="H74" s="72">
        <v>22</v>
      </c>
      <c r="I74" s="69">
        <f t="shared" si="1"/>
        <v>58</v>
      </c>
      <c r="J74" s="34"/>
      <c r="K74" s="164">
        <v>3910</v>
      </c>
      <c r="L74" s="164">
        <v>3449.7</v>
      </c>
      <c r="M74" s="34">
        <v>942.6</v>
      </c>
      <c r="N74" s="110">
        <f t="shared" si="2"/>
        <v>2507.1</v>
      </c>
      <c r="O74" s="129">
        <v>183</v>
      </c>
      <c r="P74" s="61"/>
      <c r="Q74" s="130"/>
      <c r="R74" s="62"/>
      <c r="S74" s="62"/>
      <c r="T74" s="105"/>
      <c r="U74" s="63"/>
      <c r="V74" s="62"/>
      <c r="W74" s="62"/>
      <c r="X74" s="62"/>
      <c r="Y74" s="62"/>
      <c r="Z74" s="62"/>
      <c r="AA74" s="114">
        <v>909.4000244140625</v>
      </c>
      <c r="AB74" s="114">
        <v>2631940</v>
      </c>
      <c r="AC74" s="128">
        <v>44561</v>
      </c>
      <c r="AD74" s="114">
        <v>2418</v>
      </c>
      <c r="AE74" s="62">
        <v>4467524.4400000004</v>
      </c>
      <c r="AF74" s="128">
        <v>44561</v>
      </c>
      <c r="AG74" s="62"/>
      <c r="AH74" s="62"/>
      <c r="AI74" s="62"/>
      <c r="AJ74" s="37"/>
      <c r="AK74" s="37"/>
      <c r="AL74" s="37"/>
      <c r="AM74" s="37"/>
      <c r="AN74" s="37"/>
      <c r="AO74" s="37"/>
      <c r="AP74" s="61"/>
      <c r="AQ74" s="61"/>
      <c r="AR74" s="61"/>
      <c r="AS74" s="61"/>
      <c r="AT74" s="61"/>
      <c r="AU74" s="11"/>
      <c r="AV74" s="11"/>
      <c r="AW74" s="11"/>
      <c r="AX74" s="11"/>
      <c r="AY74" s="119">
        <f t="shared" si="3"/>
        <v>7099464.4400000004</v>
      </c>
      <c r="AZ74" s="34"/>
      <c r="BA74" s="34"/>
      <c r="BB74" s="34"/>
      <c r="BC74" s="119">
        <f t="shared" si="6"/>
        <v>7099464.4400000004</v>
      </c>
      <c r="BD74" s="19"/>
      <c r="BE74" s="131"/>
      <c r="BF74" s="131"/>
    </row>
    <row r="75" spans="1:58" ht="15.75" customHeight="1">
      <c r="A75" s="32">
        <f t="shared" si="7"/>
        <v>6</v>
      </c>
      <c r="B75" s="163" t="s">
        <v>112</v>
      </c>
      <c r="C75" s="42">
        <v>1967</v>
      </c>
      <c r="D75" s="136" t="s">
        <v>142</v>
      </c>
      <c r="E75" s="74">
        <v>5</v>
      </c>
      <c r="F75" s="74">
        <v>4</v>
      </c>
      <c r="G75" s="74">
        <v>80</v>
      </c>
      <c r="H75" s="72">
        <v>7</v>
      </c>
      <c r="I75" s="69">
        <f t="shared" si="1"/>
        <v>73</v>
      </c>
      <c r="J75" s="34"/>
      <c r="K75" s="164">
        <v>3077</v>
      </c>
      <c r="L75" s="164">
        <v>2698.9</v>
      </c>
      <c r="M75" s="34">
        <v>313.60000000000002</v>
      </c>
      <c r="N75" s="110">
        <f t="shared" si="2"/>
        <v>2385.3000000000002</v>
      </c>
      <c r="O75" s="129">
        <v>156</v>
      </c>
      <c r="P75" s="61"/>
      <c r="Q75" s="130"/>
      <c r="R75" s="62"/>
      <c r="S75" s="62"/>
      <c r="T75" s="105"/>
      <c r="U75" s="63"/>
      <c r="V75" s="62"/>
      <c r="W75" s="62"/>
      <c r="X75" s="114">
        <v>897</v>
      </c>
      <c r="Y75" s="114">
        <v>1571212.125</v>
      </c>
      <c r="Z75" s="128">
        <v>43465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37"/>
      <c r="AK75" s="37"/>
      <c r="AL75" s="37"/>
      <c r="AM75" s="37"/>
      <c r="AN75" s="37"/>
      <c r="AO75" s="37"/>
      <c r="AP75" s="61"/>
      <c r="AQ75" s="61"/>
      <c r="AR75" s="61"/>
      <c r="AS75" s="61"/>
      <c r="AT75" s="61"/>
      <c r="AU75" s="11"/>
      <c r="AV75" s="11"/>
      <c r="AW75" s="11"/>
      <c r="AX75" s="11"/>
      <c r="AY75" s="119">
        <f t="shared" si="3"/>
        <v>1571212.125</v>
      </c>
      <c r="AZ75" s="34"/>
      <c r="BA75" s="34"/>
      <c r="BB75" s="34"/>
      <c r="BC75" s="119">
        <f t="shared" si="6"/>
        <v>1571212.125</v>
      </c>
      <c r="BD75" s="19"/>
      <c r="BE75" s="131"/>
      <c r="BF75" s="131"/>
    </row>
    <row r="76" spans="1:58">
      <c r="A76" s="32">
        <f t="shared" si="7"/>
        <v>7</v>
      </c>
      <c r="B76" s="163" t="s">
        <v>113</v>
      </c>
      <c r="C76" s="41">
        <v>1983</v>
      </c>
      <c r="D76" s="135" t="s">
        <v>107</v>
      </c>
      <c r="E76" s="73">
        <v>5</v>
      </c>
      <c r="F76" s="73">
        <v>4</v>
      </c>
      <c r="G76" s="73">
        <v>60</v>
      </c>
      <c r="H76" s="72">
        <v>3</v>
      </c>
      <c r="I76" s="69">
        <f t="shared" ref="I76:I124" si="8">G76-H76</f>
        <v>57</v>
      </c>
      <c r="J76" s="34"/>
      <c r="K76" s="164">
        <v>3035</v>
      </c>
      <c r="L76" s="164">
        <v>2743.2</v>
      </c>
      <c r="M76" s="34">
        <v>170</v>
      </c>
      <c r="N76" s="110">
        <f t="shared" ref="N76:N127" si="9">L76-M76</f>
        <v>2573.1999999999998</v>
      </c>
      <c r="O76" s="129">
        <v>131</v>
      </c>
      <c r="P76" s="61"/>
      <c r="Q76" s="130"/>
      <c r="R76" s="62"/>
      <c r="S76" s="114">
        <v>3135654</v>
      </c>
      <c r="T76" s="128">
        <v>44926</v>
      </c>
      <c r="U76" s="63"/>
      <c r="V76" s="62"/>
      <c r="W76" s="62"/>
      <c r="X76" s="114">
        <v>892.4000244140625</v>
      </c>
      <c r="Y76" s="114">
        <v>1563154.625</v>
      </c>
      <c r="Z76" s="128">
        <v>44926</v>
      </c>
      <c r="AA76" s="62"/>
      <c r="AB76" s="62"/>
      <c r="AC76" s="62"/>
      <c r="AD76" s="62"/>
      <c r="AE76" s="62"/>
      <c r="AF76" s="62"/>
      <c r="AG76" s="62"/>
      <c r="AH76" s="62"/>
      <c r="AI76" s="62"/>
      <c r="AJ76" s="37"/>
      <c r="AK76" s="37"/>
      <c r="AL76" s="37"/>
      <c r="AM76" s="37"/>
      <c r="AN76" s="37"/>
      <c r="AO76" s="37"/>
      <c r="AP76" s="61"/>
      <c r="AQ76" s="61"/>
      <c r="AR76" s="61"/>
      <c r="AS76" s="61"/>
      <c r="AT76" s="61"/>
      <c r="AU76" s="11"/>
      <c r="AV76" s="11"/>
      <c r="AW76" s="11"/>
      <c r="AX76" s="11"/>
      <c r="AY76" s="119">
        <f t="shared" si="3"/>
        <v>4698808.625</v>
      </c>
      <c r="AZ76" s="34"/>
      <c r="BA76" s="34"/>
      <c r="BB76" s="34"/>
      <c r="BC76" s="119">
        <f t="shared" si="6"/>
        <v>4698808.625</v>
      </c>
      <c r="BD76" s="19"/>
      <c r="BE76" s="131"/>
      <c r="BF76" s="131"/>
    </row>
    <row r="77" spans="1:58">
      <c r="A77" s="32">
        <f t="shared" si="7"/>
        <v>8</v>
      </c>
      <c r="B77" s="163" t="s">
        <v>114</v>
      </c>
      <c r="C77" s="41">
        <v>1981</v>
      </c>
      <c r="D77" s="135" t="s">
        <v>107</v>
      </c>
      <c r="E77" s="73">
        <v>5</v>
      </c>
      <c r="F77" s="73">
        <v>4</v>
      </c>
      <c r="G77" s="73">
        <v>60</v>
      </c>
      <c r="H77" s="72">
        <v>16</v>
      </c>
      <c r="I77" s="69">
        <f t="shared" si="8"/>
        <v>44</v>
      </c>
      <c r="J77" s="34"/>
      <c r="K77" s="164">
        <v>4722</v>
      </c>
      <c r="L77" s="164">
        <v>4147.7</v>
      </c>
      <c r="M77" s="34">
        <v>679.7</v>
      </c>
      <c r="N77" s="110">
        <f t="shared" si="9"/>
        <v>3468</v>
      </c>
      <c r="O77" s="129">
        <v>171</v>
      </c>
      <c r="P77" s="61"/>
      <c r="Q77" s="130"/>
      <c r="R77" s="62"/>
      <c r="S77" s="62">
        <v>4575015.75</v>
      </c>
      <c r="T77" s="128">
        <v>44926</v>
      </c>
      <c r="U77" s="63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37"/>
      <c r="AK77" s="37"/>
      <c r="AL77" s="37"/>
      <c r="AM77" s="37"/>
      <c r="AN77" s="37"/>
      <c r="AO77" s="37"/>
      <c r="AP77" s="61"/>
      <c r="AQ77" s="61"/>
      <c r="AR77" s="61"/>
      <c r="AS77" s="61"/>
      <c r="AT77" s="61"/>
      <c r="AU77" s="11"/>
      <c r="AV77" s="11"/>
      <c r="AW77" s="11"/>
      <c r="AX77" s="11"/>
      <c r="AY77" s="119">
        <f t="shared" si="3"/>
        <v>4575015.75</v>
      </c>
      <c r="AZ77" s="34"/>
      <c r="BA77" s="34"/>
      <c r="BB77" s="34"/>
      <c r="BC77" s="119">
        <f t="shared" si="6"/>
        <v>4575015.75</v>
      </c>
      <c r="BD77" s="19"/>
      <c r="BE77" s="131"/>
      <c r="BF77" s="131"/>
    </row>
    <row r="78" spans="1:58">
      <c r="A78" s="32">
        <f t="shared" si="7"/>
        <v>9</v>
      </c>
      <c r="B78" s="163" t="s">
        <v>134</v>
      </c>
      <c r="C78" s="41">
        <v>1976</v>
      </c>
      <c r="D78" s="135" t="s">
        <v>143</v>
      </c>
      <c r="E78" s="73">
        <v>14</v>
      </c>
      <c r="F78" s="73">
        <v>1</v>
      </c>
      <c r="G78" s="73">
        <v>96</v>
      </c>
      <c r="H78" s="72">
        <v>37</v>
      </c>
      <c r="I78" s="69">
        <f t="shared" si="8"/>
        <v>59</v>
      </c>
      <c r="J78" s="34"/>
      <c r="K78" s="35">
        <v>12488</v>
      </c>
      <c r="L78" s="35">
        <v>10919.5</v>
      </c>
      <c r="M78" s="34">
        <v>1893.9</v>
      </c>
      <c r="N78" s="110">
        <f t="shared" si="9"/>
        <v>9025.6</v>
      </c>
      <c r="O78" s="129">
        <v>498</v>
      </c>
      <c r="P78" s="61"/>
      <c r="Q78" s="130"/>
      <c r="R78" s="62"/>
      <c r="S78" s="114"/>
      <c r="T78" s="105"/>
      <c r="U78" s="63">
        <v>2</v>
      </c>
      <c r="V78" s="62">
        <v>5383452.7999999998</v>
      </c>
      <c r="W78" s="128">
        <v>43830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37"/>
      <c r="AK78" s="37"/>
      <c r="AL78" s="37"/>
      <c r="AM78" s="37"/>
      <c r="AN78" s="37"/>
      <c r="AO78" s="37"/>
      <c r="AP78" s="61"/>
      <c r="AQ78" s="61"/>
      <c r="AR78" s="61"/>
      <c r="AS78" s="61"/>
      <c r="AT78" s="61"/>
      <c r="AU78" s="11"/>
      <c r="AV78" s="11"/>
      <c r="AW78" s="11"/>
      <c r="AX78" s="11"/>
      <c r="AY78" s="119">
        <f t="shared" ref="AY78:AY130" si="10">S78+V78+Y78+AB78+AE78+AH78</f>
        <v>5383452.7999999998</v>
      </c>
      <c r="AZ78" s="34"/>
      <c r="BA78" s="34"/>
      <c r="BB78" s="34"/>
      <c r="BC78" s="119">
        <f t="shared" si="6"/>
        <v>5383452.7999999998</v>
      </c>
      <c r="BD78" s="19"/>
      <c r="BE78" s="131"/>
      <c r="BF78" s="131"/>
    </row>
    <row r="79" spans="1:58" ht="15.75" customHeight="1">
      <c r="A79" s="32">
        <f t="shared" si="7"/>
        <v>10</v>
      </c>
      <c r="B79" s="163" t="s">
        <v>174</v>
      </c>
      <c r="C79" s="41">
        <v>1972</v>
      </c>
      <c r="D79" s="135" t="s">
        <v>144</v>
      </c>
      <c r="E79" s="73">
        <v>12</v>
      </c>
      <c r="F79" s="73">
        <v>1</v>
      </c>
      <c r="G79" s="73">
        <v>84</v>
      </c>
      <c r="H79" s="72">
        <v>10</v>
      </c>
      <c r="I79" s="69">
        <f t="shared" si="8"/>
        <v>74</v>
      </c>
      <c r="J79" s="34"/>
      <c r="K79" s="164">
        <v>4139.5</v>
      </c>
      <c r="L79" s="164">
        <v>3637.7</v>
      </c>
      <c r="M79" s="34">
        <v>506.1</v>
      </c>
      <c r="N79" s="110">
        <f t="shared" si="9"/>
        <v>3131.6</v>
      </c>
      <c r="O79" s="129">
        <v>181</v>
      </c>
      <c r="P79" s="61" t="s">
        <v>161</v>
      </c>
      <c r="Q79" s="130">
        <v>2012</v>
      </c>
      <c r="R79" s="62"/>
      <c r="S79" s="62">
        <v>5141716.5</v>
      </c>
      <c r="T79" s="128">
        <v>44561</v>
      </c>
      <c r="U79" s="63"/>
      <c r="V79" s="62"/>
      <c r="W79" s="62"/>
      <c r="X79" s="62"/>
      <c r="Y79" s="62"/>
      <c r="Z79" s="62"/>
      <c r="AA79" s="62"/>
      <c r="AB79" s="62"/>
      <c r="AC79" s="62"/>
      <c r="AD79" s="114">
        <v>2996.510009765625</v>
      </c>
      <c r="AE79" s="114">
        <v>3764455.63</v>
      </c>
      <c r="AF79" s="62"/>
      <c r="AG79" s="62"/>
      <c r="AH79" s="62"/>
      <c r="AI79" s="62"/>
      <c r="AJ79" s="37"/>
      <c r="AK79" s="37"/>
      <c r="AL79" s="37"/>
      <c r="AM79" s="37"/>
      <c r="AN79" s="37"/>
      <c r="AO79" s="37"/>
      <c r="AP79" s="61"/>
      <c r="AQ79" s="61"/>
      <c r="AR79" s="61"/>
      <c r="AS79" s="61"/>
      <c r="AT79" s="61"/>
      <c r="AU79" s="11"/>
      <c r="AV79" s="11"/>
      <c r="AW79" s="11"/>
      <c r="AX79" s="11"/>
      <c r="AY79" s="119">
        <f t="shared" si="10"/>
        <v>8906172.129999999</v>
      </c>
      <c r="AZ79" s="34"/>
      <c r="BA79" s="34"/>
      <c r="BB79" s="34"/>
      <c r="BC79" s="119">
        <f t="shared" si="6"/>
        <v>8906172.129999999</v>
      </c>
      <c r="BD79" s="19"/>
      <c r="BE79" s="131"/>
      <c r="BF79" s="131"/>
    </row>
    <row r="80" spans="1:58" ht="15.75" customHeight="1">
      <c r="A80" s="32">
        <f t="shared" si="7"/>
        <v>11</v>
      </c>
      <c r="B80" s="165" t="s">
        <v>175</v>
      </c>
      <c r="C80" s="41">
        <v>1972</v>
      </c>
      <c r="D80" s="135" t="s">
        <v>100</v>
      </c>
      <c r="E80" s="73">
        <v>5</v>
      </c>
      <c r="F80" s="73">
        <v>4</v>
      </c>
      <c r="G80" s="73">
        <v>80</v>
      </c>
      <c r="H80" s="72">
        <v>12</v>
      </c>
      <c r="I80" s="69">
        <f t="shared" si="8"/>
        <v>68</v>
      </c>
      <c r="J80" s="34"/>
      <c r="K80" s="164">
        <v>3839.6</v>
      </c>
      <c r="L80" s="164">
        <v>3477.2</v>
      </c>
      <c r="M80" s="34">
        <v>544.9</v>
      </c>
      <c r="N80" s="110">
        <f t="shared" si="9"/>
        <v>2932.2999999999997</v>
      </c>
      <c r="O80" s="129">
        <v>151</v>
      </c>
      <c r="P80" s="61"/>
      <c r="Q80" s="130"/>
      <c r="R80" s="62"/>
      <c r="S80" s="62">
        <v>2750307.45</v>
      </c>
      <c r="T80" s="128">
        <v>44561</v>
      </c>
      <c r="U80" s="63"/>
      <c r="V80" s="62"/>
      <c r="W80" s="62"/>
      <c r="X80" s="62"/>
      <c r="Y80" s="62"/>
      <c r="Z80" s="62"/>
      <c r="AA80" s="62"/>
      <c r="AB80" s="114"/>
      <c r="AC80" s="62"/>
      <c r="AD80" s="114">
        <v>2419.64990234375</v>
      </c>
      <c r="AE80" s="62">
        <v>6183560.7800000003</v>
      </c>
      <c r="AF80" s="62"/>
      <c r="AG80" s="114">
        <v>170.39999389648438</v>
      </c>
      <c r="AH80" s="114">
        <v>770436.3125</v>
      </c>
      <c r="AI80" s="62"/>
      <c r="AJ80" s="37"/>
      <c r="AK80" s="37"/>
      <c r="AL80" s="37"/>
      <c r="AM80" s="37"/>
      <c r="AN80" s="37"/>
      <c r="AO80" s="37"/>
      <c r="AP80" s="61"/>
      <c r="AQ80" s="61"/>
      <c r="AR80" s="61"/>
      <c r="AS80" s="61"/>
      <c r="AT80" s="61"/>
      <c r="AU80" s="11"/>
      <c r="AV80" s="11"/>
      <c r="AW80" s="11"/>
      <c r="AX80" s="11"/>
      <c r="AY80" s="119">
        <f t="shared" si="10"/>
        <v>9704304.5425000004</v>
      </c>
      <c r="AZ80" s="34"/>
      <c r="BA80" s="34"/>
      <c r="BB80" s="34"/>
      <c r="BC80" s="119">
        <f t="shared" si="6"/>
        <v>9704304.5425000004</v>
      </c>
      <c r="BD80" s="19"/>
      <c r="BE80" s="131"/>
      <c r="BF80" s="131"/>
    </row>
    <row r="81" spans="1:58" ht="15.75" customHeight="1">
      <c r="A81" s="32">
        <f t="shared" si="7"/>
        <v>12</v>
      </c>
      <c r="B81" s="163" t="s">
        <v>115</v>
      </c>
      <c r="C81" s="41">
        <v>1964</v>
      </c>
      <c r="D81" s="135" t="s">
        <v>107</v>
      </c>
      <c r="E81" s="73">
        <v>5</v>
      </c>
      <c r="F81" s="73">
        <v>4</v>
      </c>
      <c r="G81" s="73">
        <v>66</v>
      </c>
      <c r="H81" s="72">
        <v>19</v>
      </c>
      <c r="I81" s="69">
        <f t="shared" si="8"/>
        <v>47</v>
      </c>
      <c r="J81" s="34"/>
      <c r="K81" s="164">
        <v>3220</v>
      </c>
      <c r="L81" s="164">
        <v>3199.8</v>
      </c>
      <c r="M81" s="34">
        <v>805.3</v>
      </c>
      <c r="N81" s="110">
        <f t="shared" si="9"/>
        <v>2394.5</v>
      </c>
      <c r="O81" s="129">
        <v>128</v>
      </c>
      <c r="P81" s="61" t="s">
        <v>162</v>
      </c>
      <c r="Q81" s="130">
        <v>2012</v>
      </c>
      <c r="R81" s="62"/>
      <c r="S81" s="62">
        <v>2079143.4</v>
      </c>
      <c r="T81" s="128">
        <v>44561</v>
      </c>
      <c r="U81" s="63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37"/>
      <c r="AK81" s="37"/>
      <c r="AL81" s="37"/>
      <c r="AM81" s="37"/>
      <c r="AN81" s="37"/>
      <c r="AO81" s="37"/>
      <c r="AP81" s="61"/>
      <c r="AQ81" s="61"/>
      <c r="AR81" s="61"/>
      <c r="AS81" s="61"/>
      <c r="AT81" s="61"/>
      <c r="AU81" s="11"/>
      <c r="AV81" s="11"/>
      <c r="AW81" s="11"/>
      <c r="AX81" s="11"/>
      <c r="AY81" s="119">
        <f t="shared" si="10"/>
        <v>2079143.4</v>
      </c>
      <c r="AZ81" s="34"/>
      <c r="BA81" s="34"/>
      <c r="BB81" s="34"/>
      <c r="BC81" s="119">
        <f t="shared" si="6"/>
        <v>2079143.4</v>
      </c>
      <c r="BD81" s="19"/>
      <c r="BE81" s="131"/>
      <c r="BF81" s="131"/>
    </row>
    <row r="82" spans="1:58">
      <c r="A82" s="32">
        <f t="shared" si="7"/>
        <v>13</v>
      </c>
      <c r="B82" s="163" t="s">
        <v>135</v>
      </c>
      <c r="C82" s="41">
        <v>1964</v>
      </c>
      <c r="D82" s="135" t="s">
        <v>104</v>
      </c>
      <c r="E82" s="73">
        <v>4</v>
      </c>
      <c r="F82" s="73">
        <v>4</v>
      </c>
      <c r="G82" s="73">
        <v>64</v>
      </c>
      <c r="H82" s="72">
        <v>11</v>
      </c>
      <c r="I82" s="69">
        <f t="shared" si="8"/>
        <v>53</v>
      </c>
      <c r="J82" s="34"/>
      <c r="K82" s="164">
        <v>2859.3</v>
      </c>
      <c r="L82" s="164">
        <v>2655.21</v>
      </c>
      <c r="M82" s="34">
        <v>459.9</v>
      </c>
      <c r="N82" s="110">
        <f t="shared" si="9"/>
        <v>2195.31</v>
      </c>
      <c r="O82" s="129">
        <v>132</v>
      </c>
      <c r="P82" s="61"/>
      <c r="Q82" s="130"/>
      <c r="R82" s="62"/>
      <c r="S82" s="62">
        <v>2172970.6</v>
      </c>
      <c r="T82" s="128">
        <v>44561</v>
      </c>
      <c r="U82" s="63"/>
      <c r="V82" s="62"/>
      <c r="W82" s="62"/>
      <c r="X82" s="62"/>
      <c r="Y82" s="62"/>
      <c r="Z82" s="62"/>
      <c r="AA82" s="62"/>
      <c r="AB82" s="62"/>
      <c r="AC82" s="62"/>
      <c r="AD82" s="114">
        <v>2056.300048828125</v>
      </c>
      <c r="AE82" s="62">
        <v>6402530.3799999999</v>
      </c>
      <c r="AF82" s="62"/>
      <c r="AG82" s="62"/>
      <c r="AH82" s="62"/>
      <c r="AI82" s="62"/>
      <c r="AJ82" s="37"/>
      <c r="AK82" s="37"/>
      <c r="AL82" s="37"/>
      <c r="AM82" s="37"/>
      <c r="AN82" s="37"/>
      <c r="AO82" s="37"/>
      <c r="AP82" s="61"/>
      <c r="AQ82" s="61"/>
      <c r="AR82" s="61"/>
      <c r="AS82" s="61"/>
      <c r="AT82" s="61"/>
      <c r="AU82" s="11"/>
      <c r="AV82" s="11"/>
      <c r="AW82" s="11"/>
      <c r="AX82" s="11"/>
      <c r="AY82" s="119">
        <f t="shared" si="10"/>
        <v>8575500.9800000004</v>
      </c>
      <c r="AZ82" s="34"/>
      <c r="BA82" s="34"/>
      <c r="BB82" s="34"/>
      <c r="BC82" s="119">
        <f t="shared" si="6"/>
        <v>8575500.9800000004</v>
      </c>
      <c r="BD82" s="19"/>
      <c r="BE82" s="131"/>
      <c r="BF82" s="131"/>
    </row>
    <row r="83" spans="1:58" ht="15.75" customHeight="1">
      <c r="A83" s="32">
        <f t="shared" si="7"/>
        <v>14</v>
      </c>
      <c r="B83" s="163" t="s">
        <v>116</v>
      </c>
      <c r="C83" s="41">
        <v>1961</v>
      </c>
      <c r="D83" s="135" t="s">
        <v>145</v>
      </c>
      <c r="E83" s="73">
        <v>4</v>
      </c>
      <c r="F83" s="73">
        <v>3</v>
      </c>
      <c r="G83" s="73">
        <v>47</v>
      </c>
      <c r="H83" s="72">
        <v>13</v>
      </c>
      <c r="I83" s="69">
        <f t="shared" si="8"/>
        <v>34</v>
      </c>
      <c r="J83" s="34"/>
      <c r="K83" s="164">
        <v>2215.9</v>
      </c>
      <c r="L83" s="164">
        <v>2046.5</v>
      </c>
      <c r="M83" s="34">
        <v>585.29999999999995</v>
      </c>
      <c r="N83" s="110">
        <f t="shared" si="9"/>
        <v>1461.2</v>
      </c>
      <c r="O83" s="129">
        <v>106</v>
      </c>
      <c r="P83" s="61"/>
      <c r="Q83" s="130"/>
      <c r="R83" s="62"/>
      <c r="S83" s="62">
        <v>1734445.9</v>
      </c>
      <c r="T83" s="128">
        <v>43830</v>
      </c>
      <c r="U83" s="63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37"/>
      <c r="AK83" s="37"/>
      <c r="AL83" s="37"/>
      <c r="AM83" s="37"/>
      <c r="AN83" s="37"/>
      <c r="AO83" s="37"/>
      <c r="AP83" s="61"/>
      <c r="AQ83" s="61"/>
      <c r="AR83" s="61"/>
      <c r="AS83" s="61"/>
      <c r="AT83" s="61"/>
      <c r="AU83" s="11"/>
      <c r="AV83" s="11"/>
      <c r="AW83" s="11"/>
      <c r="AX83" s="11"/>
      <c r="AY83" s="119">
        <f t="shared" si="10"/>
        <v>1734445.9</v>
      </c>
      <c r="AZ83" s="34"/>
      <c r="BA83" s="34"/>
      <c r="BB83" s="34"/>
      <c r="BC83" s="119">
        <f t="shared" si="6"/>
        <v>1734445.9</v>
      </c>
      <c r="BD83" s="19"/>
      <c r="BE83" s="131"/>
      <c r="BF83" s="131"/>
    </row>
    <row r="84" spans="1:58">
      <c r="A84" s="32">
        <f t="shared" si="7"/>
        <v>15</v>
      </c>
      <c r="B84" s="166" t="s">
        <v>117</v>
      </c>
      <c r="C84" s="45">
        <v>1958</v>
      </c>
      <c r="D84" s="135" t="s">
        <v>104</v>
      </c>
      <c r="E84" s="73">
        <v>3</v>
      </c>
      <c r="F84" s="73">
        <v>2</v>
      </c>
      <c r="G84" s="73">
        <v>52</v>
      </c>
      <c r="H84" s="72">
        <v>3</v>
      </c>
      <c r="I84" s="69">
        <f t="shared" si="8"/>
        <v>49</v>
      </c>
      <c r="J84" s="34"/>
      <c r="K84" s="133">
        <v>1099.3</v>
      </c>
      <c r="L84" s="133">
        <v>960</v>
      </c>
      <c r="M84" s="34">
        <v>111.3</v>
      </c>
      <c r="N84" s="110">
        <f t="shared" si="9"/>
        <v>848.7</v>
      </c>
      <c r="O84" s="129">
        <v>50</v>
      </c>
      <c r="P84" s="61"/>
      <c r="Q84" s="130"/>
      <c r="R84" s="62"/>
      <c r="S84" s="62">
        <v>1193934.1000000001</v>
      </c>
      <c r="T84" s="128">
        <v>43830</v>
      </c>
      <c r="U84" s="63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37"/>
      <c r="AK84" s="37"/>
      <c r="AL84" s="37"/>
      <c r="AM84" s="37"/>
      <c r="AN84" s="37"/>
      <c r="AO84" s="37"/>
      <c r="AP84" s="61"/>
      <c r="AQ84" s="61"/>
      <c r="AR84" s="61"/>
      <c r="AS84" s="61"/>
      <c r="AT84" s="61"/>
      <c r="AU84" s="11"/>
      <c r="AV84" s="11"/>
      <c r="AW84" s="11"/>
      <c r="AX84" s="11"/>
      <c r="AY84" s="119">
        <f t="shared" si="10"/>
        <v>1193934.1000000001</v>
      </c>
      <c r="AZ84" s="34"/>
      <c r="BA84" s="34"/>
      <c r="BB84" s="34"/>
      <c r="BC84" s="119">
        <f t="shared" si="6"/>
        <v>1193934.1000000001</v>
      </c>
      <c r="BD84" s="19"/>
      <c r="BE84" s="131"/>
      <c r="BF84" s="131"/>
    </row>
    <row r="85" spans="1:58" ht="15.75" customHeight="1">
      <c r="A85" s="32">
        <f t="shared" si="7"/>
        <v>16</v>
      </c>
      <c r="B85" s="163" t="s">
        <v>169</v>
      </c>
      <c r="C85" s="41">
        <v>1968</v>
      </c>
      <c r="D85" s="135" t="s">
        <v>100</v>
      </c>
      <c r="E85" s="73">
        <v>5</v>
      </c>
      <c r="F85" s="73">
        <v>6</v>
      </c>
      <c r="G85" s="73">
        <v>120</v>
      </c>
      <c r="H85" s="72">
        <v>34</v>
      </c>
      <c r="I85" s="69">
        <f t="shared" si="8"/>
        <v>86</v>
      </c>
      <c r="J85" s="34"/>
      <c r="K85" s="164">
        <v>5767.7</v>
      </c>
      <c r="L85" s="164">
        <v>5286</v>
      </c>
      <c r="M85" s="34">
        <v>1515.6</v>
      </c>
      <c r="N85" s="110">
        <f t="shared" si="9"/>
        <v>3770.4</v>
      </c>
      <c r="O85" s="129">
        <v>276</v>
      </c>
      <c r="P85" s="61"/>
      <c r="Q85" s="130"/>
      <c r="R85" s="62"/>
      <c r="S85" s="62"/>
      <c r="T85" s="105"/>
      <c r="U85" s="63"/>
      <c r="V85" s="62"/>
      <c r="W85" s="62"/>
      <c r="X85" s="114">
        <v>1966.5</v>
      </c>
      <c r="Y85" s="114">
        <v>4994969</v>
      </c>
      <c r="Z85" s="128">
        <v>44561</v>
      </c>
      <c r="AA85" s="62"/>
      <c r="AB85" s="62"/>
      <c r="AC85" s="62"/>
      <c r="AD85" s="62"/>
      <c r="AE85" s="62"/>
      <c r="AF85" s="62"/>
      <c r="AG85" s="62"/>
      <c r="AH85" s="62"/>
      <c r="AI85" s="62"/>
      <c r="AJ85" s="37"/>
      <c r="AK85" s="37"/>
      <c r="AL85" s="37"/>
      <c r="AM85" s="37"/>
      <c r="AN85" s="37"/>
      <c r="AO85" s="37"/>
      <c r="AP85" s="61"/>
      <c r="AQ85" s="61"/>
      <c r="AR85" s="61"/>
      <c r="AS85" s="61"/>
      <c r="AT85" s="61"/>
      <c r="AU85" s="11"/>
      <c r="AV85" s="11"/>
      <c r="AW85" s="11"/>
      <c r="AX85" s="11"/>
      <c r="AY85" s="119">
        <f t="shared" si="10"/>
        <v>4994969</v>
      </c>
      <c r="AZ85" s="34"/>
      <c r="BA85" s="34"/>
      <c r="BB85" s="34"/>
      <c r="BC85" s="119">
        <f t="shared" si="6"/>
        <v>4994969</v>
      </c>
      <c r="BD85" s="19"/>
      <c r="BE85" s="131"/>
      <c r="BF85" s="131"/>
    </row>
    <row r="86" spans="1:58">
      <c r="A86" s="32">
        <f t="shared" si="7"/>
        <v>17</v>
      </c>
      <c r="B86" s="163" t="s">
        <v>118</v>
      </c>
      <c r="C86" s="41">
        <v>1969</v>
      </c>
      <c r="D86" s="135" t="s">
        <v>104</v>
      </c>
      <c r="E86" s="73">
        <v>5</v>
      </c>
      <c r="F86" s="73">
        <v>4</v>
      </c>
      <c r="G86" s="73">
        <v>78</v>
      </c>
      <c r="H86" s="72">
        <v>11</v>
      </c>
      <c r="I86" s="69">
        <f t="shared" si="8"/>
        <v>67</v>
      </c>
      <c r="J86" s="34"/>
      <c r="K86" s="164">
        <v>3510.9</v>
      </c>
      <c r="L86" s="164">
        <v>3330.8</v>
      </c>
      <c r="M86" s="34">
        <v>482.1</v>
      </c>
      <c r="N86" s="110">
        <f t="shared" si="9"/>
        <v>2848.7000000000003</v>
      </c>
      <c r="O86" s="129">
        <v>159</v>
      </c>
      <c r="P86" s="61"/>
      <c r="Q86" s="130"/>
      <c r="R86" s="62"/>
      <c r="S86" s="62">
        <v>3329338.8</v>
      </c>
      <c r="T86" s="128">
        <v>44561</v>
      </c>
      <c r="U86" s="63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37"/>
      <c r="AK86" s="37"/>
      <c r="AL86" s="37"/>
      <c r="AM86" s="37"/>
      <c r="AN86" s="37"/>
      <c r="AO86" s="37"/>
      <c r="AP86" s="61"/>
      <c r="AQ86" s="61"/>
      <c r="AR86" s="61"/>
      <c r="AS86" s="61"/>
      <c r="AT86" s="61"/>
      <c r="AU86" s="11"/>
      <c r="AV86" s="11"/>
      <c r="AW86" s="11"/>
      <c r="AX86" s="11"/>
      <c r="AY86" s="119">
        <f t="shared" si="10"/>
        <v>3329338.8</v>
      </c>
      <c r="AZ86" s="34"/>
      <c r="BA86" s="34"/>
      <c r="BB86" s="34"/>
      <c r="BC86" s="119">
        <f t="shared" si="6"/>
        <v>3329338.8</v>
      </c>
      <c r="BD86" s="19"/>
      <c r="BE86" s="131"/>
      <c r="BF86" s="131"/>
    </row>
    <row r="87" spans="1:58" ht="15.75" customHeight="1">
      <c r="A87" s="32">
        <f t="shared" si="7"/>
        <v>18</v>
      </c>
      <c r="B87" s="163" t="s">
        <v>138</v>
      </c>
      <c r="C87" s="41">
        <v>1972</v>
      </c>
      <c r="D87" s="135" t="s">
        <v>100</v>
      </c>
      <c r="E87" s="73">
        <v>5</v>
      </c>
      <c r="F87" s="73">
        <v>6</v>
      </c>
      <c r="G87" s="73">
        <v>120</v>
      </c>
      <c r="H87" s="72">
        <v>18</v>
      </c>
      <c r="I87" s="69">
        <f t="shared" si="8"/>
        <v>102</v>
      </c>
      <c r="J87" s="34"/>
      <c r="K87" s="164">
        <v>3842.5</v>
      </c>
      <c r="L87" s="164">
        <v>3527.7</v>
      </c>
      <c r="M87" s="34">
        <v>834.4</v>
      </c>
      <c r="N87" s="110">
        <f t="shared" si="9"/>
        <v>2693.2999999999997</v>
      </c>
      <c r="O87" s="129">
        <v>186</v>
      </c>
      <c r="P87" s="61"/>
      <c r="Q87" s="130"/>
      <c r="R87" s="62"/>
      <c r="S87" s="62"/>
      <c r="T87" s="105"/>
      <c r="U87" s="63"/>
      <c r="V87" s="62"/>
      <c r="W87" s="62"/>
      <c r="X87" s="114">
        <v>1269.5</v>
      </c>
      <c r="Y87" s="114">
        <v>3224568</v>
      </c>
      <c r="Z87" s="128">
        <v>44561</v>
      </c>
      <c r="AA87" s="62"/>
      <c r="AB87" s="62"/>
      <c r="AC87" s="62"/>
      <c r="AD87" s="62"/>
      <c r="AE87" s="62"/>
      <c r="AF87" s="62"/>
      <c r="AG87" s="62"/>
      <c r="AH87" s="62"/>
      <c r="AI87" s="62"/>
      <c r="AJ87" s="37"/>
      <c r="AK87" s="37"/>
      <c r="AL87" s="37"/>
      <c r="AM87" s="37"/>
      <c r="AN87" s="37"/>
      <c r="AO87" s="37"/>
      <c r="AP87" s="61"/>
      <c r="AQ87" s="61"/>
      <c r="AR87" s="61"/>
      <c r="AS87" s="61"/>
      <c r="AT87" s="61"/>
      <c r="AU87" s="11"/>
      <c r="AV87" s="11"/>
      <c r="AW87" s="11"/>
      <c r="AX87" s="11"/>
      <c r="AY87" s="119">
        <f t="shared" si="10"/>
        <v>3224568</v>
      </c>
      <c r="AZ87" s="34"/>
      <c r="BA87" s="34"/>
      <c r="BB87" s="34"/>
      <c r="BC87" s="119">
        <f t="shared" si="6"/>
        <v>3224568</v>
      </c>
      <c r="BD87" s="19"/>
      <c r="BE87" s="131"/>
      <c r="BF87" s="131"/>
    </row>
    <row r="88" spans="1:58">
      <c r="A88" s="32">
        <f t="shared" si="7"/>
        <v>19</v>
      </c>
      <c r="B88" s="163" t="s">
        <v>119</v>
      </c>
      <c r="C88" s="41">
        <v>1967</v>
      </c>
      <c r="D88" s="135" t="s">
        <v>104</v>
      </c>
      <c r="E88" s="73">
        <v>5</v>
      </c>
      <c r="F88" s="73">
        <v>4</v>
      </c>
      <c r="G88" s="73">
        <v>80</v>
      </c>
      <c r="H88" s="72">
        <v>18</v>
      </c>
      <c r="I88" s="69">
        <f t="shared" si="8"/>
        <v>62</v>
      </c>
      <c r="J88" s="34"/>
      <c r="K88" s="164">
        <v>3527.5</v>
      </c>
      <c r="L88" s="164">
        <v>3524.9</v>
      </c>
      <c r="M88" s="34">
        <v>836.7</v>
      </c>
      <c r="N88" s="110">
        <f t="shared" si="9"/>
        <v>2688.2</v>
      </c>
      <c r="O88" s="129">
        <v>195</v>
      </c>
      <c r="P88" s="61"/>
      <c r="Q88" s="130"/>
      <c r="R88" s="62"/>
      <c r="S88" s="62">
        <v>2779389.5</v>
      </c>
      <c r="T88" s="128">
        <v>43830</v>
      </c>
      <c r="U88" s="63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37"/>
      <c r="AK88" s="37"/>
      <c r="AL88" s="37"/>
      <c r="AM88" s="37"/>
      <c r="AN88" s="37"/>
      <c r="AO88" s="37"/>
      <c r="AP88" s="61"/>
      <c r="AQ88" s="61"/>
      <c r="AR88" s="61"/>
      <c r="AS88" s="61"/>
      <c r="AT88" s="61"/>
      <c r="AU88" s="11"/>
      <c r="AV88" s="11"/>
      <c r="AW88" s="11"/>
      <c r="AX88" s="11"/>
      <c r="AY88" s="119">
        <f t="shared" si="10"/>
        <v>2779389.5</v>
      </c>
      <c r="AZ88" s="34"/>
      <c r="BA88" s="34"/>
      <c r="BB88" s="34"/>
      <c r="BC88" s="119">
        <f t="shared" si="6"/>
        <v>2779389.5</v>
      </c>
      <c r="BD88" s="19"/>
      <c r="BE88" s="131"/>
      <c r="BF88" s="131"/>
    </row>
    <row r="89" spans="1:58">
      <c r="A89" s="32">
        <f t="shared" si="7"/>
        <v>20</v>
      </c>
      <c r="B89" s="163" t="s">
        <v>120</v>
      </c>
      <c r="C89" s="41">
        <v>1969</v>
      </c>
      <c r="D89" s="135" t="s">
        <v>104</v>
      </c>
      <c r="E89" s="73">
        <v>5</v>
      </c>
      <c r="F89" s="73">
        <v>6</v>
      </c>
      <c r="G89" s="73">
        <v>120</v>
      </c>
      <c r="H89" s="72">
        <v>25</v>
      </c>
      <c r="I89" s="69">
        <f t="shared" si="8"/>
        <v>95</v>
      </c>
      <c r="J89" s="34"/>
      <c r="K89" s="164">
        <v>5598.3</v>
      </c>
      <c r="L89" s="164">
        <v>5117.6000000000004</v>
      </c>
      <c r="M89" s="34">
        <v>1033.3</v>
      </c>
      <c r="N89" s="110">
        <f t="shared" si="9"/>
        <v>4084.3</v>
      </c>
      <c r="O89" s="129">
        <v>268</v>
      </c>
      <c r="P89" s="61"/>
      <c r="Q89" s="130"/>
      <c r="R89" s="62"/>
      <c r="S89" s="62">
        <v>4099681.6</v>
      </c>
      <c r="T89" s="128">
        <v>44561</v>
      </c>
      <c r="U89" s="63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37"/>
      <c r="AK89" s="37"/>
      <c r="AL89" s="37"/>
      <c r="AM89" s="37"/>
      <c r="AN89" s="37"/>
      <c r="AO89" s="37"/>
      <c r="AP89" s="61"/>
      <c r="AQ89" s="61"/>
      <c r="AR89" s="61"/>
      <c r="AS89" s="61"/>
      <c r="AT89" s="61"/>
      <c r="AU89" s="11"/>
      <c r="AV89" s="11"/>
      <c r="AW89" s="11"/>
      <c r="AX89" s="11"/>
      <c r="AY89" s="119">
        <f t="shared" si="10"/>
        <v>4099681.6</v>
      </c>
      <c r="AZ89" s="34"/>
      <c r="BA89" s="34"/>
      <c r="BB89" s="34"/>
      <c r="BC89" s="119">
        <f t="shared" si="6"/>
        <v>4099681.6</v>
      </c>
      <c r="BD89" s="19"/>
      <c r="BE89" s="131"/>
      <c r="BF89" s="131"/>
    </row>
    <row r="90" spans="1:58" ht="15.75" customHeight="1">
      <c r="A90" s="32">
        <f t="shared" si="7"/>
        <v>21</v>
      </c>
      <c r="B90" s="163" t="s">
        <v>121</v>
      </c>
      <c r="C90" s="41">
        <v>1970</v>
      </c>
      <c r="D90" s="135" t="s">
        <v>100</v>
      </c>
      <c r="E90" s="73">
        <v>5</v>
      </c>
      <c r="F90" s="73">
        <v>6</v>
      </c>
      <c r="G90" s="73">
        <v>120</v>
      </c>
      <c r="H90" s="72">
        <v>25</v>
      </c>
      <c r="I90" s="69">
        <f t="shared" si="8"/>
        <v>95</v>
      </c>
      <c r="J90" s="34"/>
      <c r="K90" s="164">
        <v>5557.6</v>
      </c>
      <c r="L90" s="164">
        <v>5073.59</v>
      </c>
      <c r="M90" s="34">
        <v>997.3</v>
      </c>
      <c r="N90" s="110">
        <f t="shared" si="9"/>
        <v>4076.29</v>
      </c>
      <c r="O90" s="129">
        <v>272</v>
      </c>
      <c r="P90" s="61"/>
      <c r="Q90" s="130"/>
      <c r="R90" s="62"/>
      <c r="S90" s="62">
        <v>3312182.5</v>
      </c>
      <c r="T90" s="128">
        <v>44561</v>
      </c>
      <c r="U90" s="63"/>
      <c r="V90" s="62"/>
      <c r="W90" s="62"/>
      <c r="X90" s="114">
        <v>1865</v>
      </c>
      <c r="Y90" s="62">
        <v>5678190.2000000002</v>
      </c>
      <c r="Z90" s="128">
        <v>44561</v>
      </c>
      <c r="AA90" s="62"/>
      <c r="AB90" s="62"/>
      <c r="AC90" s="62"/>
      <c r="AD90" s="114">
        <v>3673.5</v>
      </c>
      <c r="AE90" s="62">
        <v>4314008</v>
      </c>
      <c r="AF90" s="62"/>
      <c r="AG90" s="62"/>
      <c r="AH90" s="62"/>
      <c r="AI90" s="62"/>
      <c r="AJ90" s="37"/>
      <c r="AK90" s="37"/>
      <c r="AL90" s="37"/>
      <c r="AM90" s="37"/>
      <c r="AN90" s="37"/>
      <c r="AO90" s="37"/>
      <c r="AP90" s="61"/>
      <c r="AQ90" s="61"/>
      <c r="AR90" s="61"/>
      <c r="AS90" s="61"/>
      <c r="AT90" s="61"/>
      <c r="AU90" s="11"/>
      <c r="AV90" s="11"/>
      <c r="AW90" s="11"/>
      <c r="AX90" s="11"/>
      <c r="AY90" s="119">
        <f t="shared" si="10"/>
        <v>13304380.699999999</v>
      </c>
      <c r="AZ90" s="34"/>
      <c r="BA90" s="34"/>
      <c r="BB90" s="34"/>
      <c r="BC90" s="119">
        <f t="shared" si="6"/>
        <v>13304380.699999999</v>
      </c>
      <c r="BD90" s="19"/>
      <c r="BE90" s="131"/>
      <c r="BF90" s="131"/>
    </row>
    <row r="91" spans="1:58" ht="15.75" customHeight="1">
      <c r="A91" s="32">
        <f t="shared" si="7"/>
        <v>22</v>
      </c>
      <c r="B91" s="163" t="s">
        <v>170</v>
      </c>
      <c r="C91" s="43">
        <v>1993</v>
      </c>
      <c r="D91" s="167" t="s">
        <v>100</v>
      </c>
      <c r="E91" s="75">
        <v>14</v>
      </c>
      <c r="F91" s="75">
        <v>7</v>
      </c>
      <c r="G91" s="75">
        <v>388</v>
      </c>
      <c r="H91" s="72">
        <v>24</v>
      </c>
      <c r="I91" s="69">
        <f t="shared" si="8"/>
        <v>364</v>
      </c>
      <c r="J91" s="34"/>
      <c r="K91" s="35">
        <v>19292</v>
      </c>
      <c r="L91" s="35">
        <v>19292.099999999999</v>
      </c>
      <c r="M91" s="34">
        <v>1255.9000000000001</v>
      </c>
      <c r="N91" s="110">
        <f t="shared" si="9"/>
        <v>18036.199999999997</v>
      </c>
      <c r="O91" s="129">
        <v>801</v>
      </c>
      <c r="P91" s="61"/>
      <c r="Q91" s="130"/>
      <c r="R91" s="62"/>
      <c r="S91" s="62"/>
      <c r="T91" s="105"/>
      <c r="U91" s="63">
        <v>14</v>
      </c>
      <c r="V91" s="62">
        <v>33501212</v>
      </c>
      <c r="W91" s="128">
        <v>43830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37"/>
      <c r="AK91" s="37"/>
      <c r="AL91" s="37"/>
      <c r="AM91" s="37"/>
      <c r="AN91" s="37"/>
      <c r="AO91" s="37"/>
      <c r="AP91" s="61"/>
      <c r="AQ91" s="61"/>
      <c r="AR91" s="61"/>
      <c r="AS91" s="61"/>
      <c r="AT91" s="61"/>
      <c r="AU91" s="11"/>
      <c r="AV91" s="11"/>
      <c r="AW91" s="11"/>
      <c r="AX91" s="11"/>
      <c r="AY91" s="119">
        <f t="shared" si="10"/>
        <v>33501212</v>
      </c>
      <c r="AZ91" s="34"/>
      <c r="BA91" s="34"/>
      <c r="BB91" s="34"/>
      <c r="BC91" s="119">
        <f t="shared" si="6"/>
        <v>33501212</v>
      </c>
      <c r="BD91" s="19"/>
      <c r="BE91" s="131"/>
      <c r="BF91" s="131"/>
    </row>
    <row r="92" spans="1:58" ht="15.75" customHeight="1">
      <c r="A92" s="32">
        <f t="shared" si="7"/>
        <v>23</v>
      </c>
      <c r="B92" s="163" t="s">
        <v>137</v>
      </c>
      <c r="C92" s="40">
        <v>1976</v>
      </c>
      <c r="D92" s="135" t="s">
        <v>100</v>
      </c>
      <c r="E92" s="34">
        <v>5</v>
      </c>
      <c r="F92" s="34">
        <v>4</v>
      </c>
      <c r="G92" s="34">
        <v>50</v>
      </c>
      <c r="H92" s="72">
        <v>9</v>
      </c>
      <c r="I92" s="69">
        <f t="shared" si="8"/>
        <v>41</v>
      </c>
      <c r="J92" s="34"/>
      <c r="K92" s="35">
        <v>2312</v>
      </c>
      <c r="L92" s="35">
        <v>2066.6999999999998</v>
      </c>
      <c r="M92" s="34">
        <v>385.8</v>
      </c>
      <c r="N92" s="110">
        <f t="shared" si="9"/>
        <v>1680.8999999999999</v>
      </c>
      <c r="O92" s="129">
        <v>106</v>
      </c>
      <c r="P92" s="61"/>
      <c r="Q92" s="130"/>
      <c r="R92" s="62"/>
      <c r="S92" s="62"/>
      <c r="T92" s="105"/>
      <c r="U92" s="63"/>
      <c r="V92" s="62"/>
      <c r="W92" s="62"/>
      <c r="X92" s="114">
        <v>775</v>
      </c>
      <c r="Y92" s="114">
        <v>3516756.3</v>
      </c>
      <c r="Z92" s="128">
        <v>44561</v>
      </c>
      <c r="AA92" s="62"/>
      <c r="AB92" s="62"/>
      <c r="AC92" s="62"/>
      <c r="AD92" s="114">
        <v>1925</v>
      </c>
      <c r="AE92" s="62">
        <v>1376663.75</v>
      </c>
      <c r="AF92" s="62"/>
      <c r="AG92" s="62"/>
      <c r="AH92" s="62"/>
      <c r="AI92" s="62"/>
      <c r="AJ92" s="37"/>
      <c r="AK92" s="37"/>
      <c r="AL92" s="37"/>
      <c r="AM92" s="37"/>
      <c r="AN92" s="37"/>
      <c r="AO92" s="37"/>
      <c r="AP92" s="61"/>
      <c r="AQ92" s="61"/>
      <c r="AR92" s="61"/>
      <c r="AS92" s="61"/>
      <c r="AT92" s="61"/>
      <c r="AU92" s="11"/>
      <c r="AV92" s="11"/>
      <c r="AW92" s="11"/>
      <c r="AX92" s="11"/>
      <c r="AY92" s="119">
        <f t="shared" si="10"/>
        <v>4893420.05</v>
      </c>
      <c r="AZ92" s="34"/>
      <c r="BA92" s="34"/>
      <c r="BB92" s="34"/>
      <c r="BC92" s="119">
        <f t="shared" si="6"/>
        <v>4893420.05</v>
      </c>
      <c r="BD92" s="19"/>
      <c r="BE92" s="131"/>
      <c r="BF92" s="131"/>
    </row>
    <row r="93" spans="1:58">
      <c r="A93" s="32">
        <f t="shared" si="7"/>
        <v>24</v>
      </c>
      <c r="B93" s="163" t="s">
        <v>123</v>
      </c>
      <c r="C93" s="41">
        <v>1969</v>
      </c>
      <c r="D93" s="135" t="s">
        <v>107</v>
      </c>
      <c r="E93" s="73">
        <v>5</v>
      </c>
      <c r="F93" s="73">
        <v>3</v>
      </c>
      <c r="G93" s="73">
        <v>44</v>
      </c>
      <c r="H93" s="72">
        <v>8</v>
      </c>
      <c r="I93" s="69">
        <f t="shared" si="8"/>
        <v>36</v>
      </c>
      <c r="J93" s="34"/>
      <c r="K93" s="164">
        <v>2355</v>
      </c>
      <c r="L93" s="164">
        <v>2136.8000000000002</v>
      </c>
      <c r="M93" s="34">
        <v>306.5</v>
      </c>
      <c r="N93" s="110">
        <f t="shared" si="9"/>
        <v>1830.3000000000002</v>
      </c>
      <c r="O93" s="129">
        <v>113</v>
      </c>
      <c r="P93" s="61"/>
      <c r="Q93" s="130"/>
      <c r="R93" s="62"/>
      <c r="S93" s="114">
        <v>1186281</v>
      </c>
      <c r="T93" s="128">
        <v>44561</v>
      </c>
      <c r="U93" s="63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37"/>
      <c r="AK93" s="37"/>
      <c r="AL93" s="37"/>
      <c r="AM93" s="37"/>
      <c r="AN93" s="37"/>
      <c r="AO93" s="37"/>
      <c r="AP93" s="61"/>
      <c r="AQ93" s="61"/>
      <c r="AR93" s="61"/>
      <c r="AS93" s="61"/>
      <c r="AT93" s="61"/>
      <c r="AU93" s="11"/>
      <c r="AV93" s="11"/>
      <c r="AW93" s="11"/>
      <c r="AX93" s="11"/>
      <c r="AY93" s="119">
        <f t="shared" si="10"/>
        <v>1186281</v>
      </c>
      <c r="AZ93" s="34"/>
      <c r="BA93" s="34"/>
      <c r="BB93" s="34"/>
      <c r="BC93" s="119">
        <f t="shared" si="6"/>
        <v>1186281</v>
      </c>
      <c r="BD93" s="19"/>
      <c r="BE93" s="131"/>
      <c r="BF93" s="131"/>
    </row>
    <row r="94" spans="1:58" ht="15.75" customHeight="1">
      <c r="A94" s="32">
        <f t="shared" si="7"/>
        <v>25</v>
      </c>
      <c r="B94" s="166" t="s">
        <v>124</v>
      </c>
      <c r="C94" s="45">
        <v>1958</v>
      </c>
      <c r="D94" s="135" t="s">
        <v>145</v>
      </c>
      <c r="E94" s="73">
        <v>3</v>
      </c>
      <c r="F94" s="73">
        <v>2</v>
      </c>
      <c r="G94" s="73">
        <v>34</v>
      </c>
      <c r="H94" s="72">
        <v>2</v>
      </c>
      <c r="I94" s="69">
        <f t="shared" si="8"/>
        <v>32</v>
      </c>
      <c r="J94" s="34"/>
      <c r="K94" s="133">
        <v>1117.5</v>
      </c>
      <c r="L94" s="133">
        <v>978.3</v>
      </c>
      <c r="M94" s="34">
        <v>71.099999999999994</v>
      </c>
      <c r="N94" s="110">
        <f t="shared" si="9"/>
        <v>907.19999999999993</v>
      </c>
      <c r="O94" s="129">
        <v>40</v>
      </c>
      <c r="P94" s="61"/>
      <c r="Q94" s="130"/>
      <c r="R94" s="62"/>
      <c r="S94" s="62">
        <v>1199773.8</v>
      </c>
      <c r="T94" s="128">
        <v>43830</v>
      </c>
      <c r="U94" s="63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37"/>
      <c r="AK94" s="37"/>
      <c r="AL94" s="37"/>
      <c r="AM94" s="37"/>
      <c r="AN94" s="37"/>
      <c r="AO94" s="37"/>
      <c r="AP94" s="61"/>
      <c r="AQ94" s="61"/>
      <c r="AR94" s="61"/>
      <c r="AS94" s="61"/>
      <c r="AT94" s="61"/>
      <c r="AU94" s="11"/>
      <c r="AV94" s="11"/>
      <c r="AW94" s="11"/>
      <c r="AX94" s="11"/>
      <c r="AY94" s="119">
        <f t="shared" si="10"/>
        <v>1199773.8</v>
      </c>
      <c r="AZ94" s="34"/>
      <c r="BA94" s="34"/>
      <c r="BB94" s="34"/>
      <c r="BC94" s="119">
        <f t="shared" si="6"/>
        <v>1199773.8</v>
      </c>
      <c r="BD94" s="19"/>
      <c r="BE94" s="131"/>
      <c r="BF94" s="131"/>
    </row>
    <row r="95" spans="1:58" ht="15.75" customHeight="1">
      <c r="A95" s="32">
        <f t="shared" si="7"/>
        <v>26</v>
      </c>
      <c r="B95" s="163" t="s">
        <v>125</v>
      </c>
      <c r="C95" s="41">
        <v>1958</v>
      </c>
      <c r="D95" s="135" t="s">
        <v>145</v>
      </c>
      <c r="E95" s="73">
        <v>3</v>
      </c>
      <c r="F95" s="73">
        <v>2</v>
      </c>
      <c r="G95" s="73">
        <v>18</v>
      </c>
      <c r="H95" s="72">
        <v>7</v>
      </c>
      <c r="I95" s="69">
        <f t="shared" si="8"/>
        <v>11</v>
      </c>
      <c r="J95" s="34"/>
      <c r="K95" s="164">
        <v>1127.2</v>
      </c>
      <c r="L95" s="164">
        <v>985.4</v>
      </c>
      <c r="M95" s="34">
        <v>276.7</v>
      </c>
      <c r="N95" s="110">
        <f t="shared" si="9"/>
        <v>708.7</v>
      </c>
      <c r="O95" s="129">
        <v>41</v>
      </c>
      <c r="P95" s="61"/>
      <c r="Q95" s="130"/>
      <c r="R95" s="62"/>
      <c r="S95" s="62">
        <v>1706031.3</v>
      </c>
      <c r="T95" s="128">
        <v>44561</v>
      </c>
      <c r="U95" s="63"/>
      <c r="V95" s="62"/>
      <c r="W95" s="62"/>
      <c r="X95" s="62"/>
      <c r="Y95" s="62"/>
      <c r="Z95" s="62"/>
      <c r="AA95" s="62"/>
      <c r="AB95" s="62"/>
      <c r="AC95" s="62"/>
      <c r="AD95" s="114">
        <v>1119.4000244140625</v>
      </c>
      <c r="AE95" s="62">
        <v>2172871.25</v>
      </c>
      <c r="AF95" s="62"/>
      <c r="AG95" s="62"/>
      <c r="AH95" s="62"/>
      <c r="AI95" s="62"/>
      <c r="AJ95" s="37"/>
      <c r="AK95" s="37"/>
      <c r="AL95" s="37"/>
      <c r="AM95" s="37"/>
      <c r="AN95" s="37"/>
      <c r="AO95" s="37"/>
      <c r="AP95" s="61"/>
      <c r="AQ95" s="61"/>
      <c r="AR95" s="61"/>
      <c r="AS95" s="61"/>
      <c r="AT95" s="61"/>
      <c r="AU95" s="11"/>
      <c r="AV95" s="11"/>
      <c r="AW95" s="11"/>
      <c r="AX95" s="11"/>
      <c r="AY95" s="119">
        <f t="shared" si="10"/>
        <v>3878902.55</v>
      </c>
      <c r="AZ95" s="34"/>
      <c r="BA95" s="34"/>
      <c r="BB95" s="34"/>
      <c r="BC95" s="119">
        <f t="shared" si="6"/>
        <v>3878902.55</v>
      </c>
      <c r="BD95" s="19"/>
      <c r="BE95" s="131"/>
      <c r="BF95" s="131"/>
    </row>
    <row r="96" spans="1:58" ht="15.75" customHeight="1">
      <c r="A96" s="32">
        <f t="shared" si="7"/>
        <v>27</v>
      </c>
      <c r="B96" s="166" t="s">
        <v>126</v>
      </c>
      <c r="C96" s="45">
        <v>1958</v>
      </c>
      <c r="D96" s="135" t="s">
        <v>145</v>
      </c>
      <c r="E96" s="73">
        <v>3</v>
      </c>
      <c r="F96" s="73">
        <v>2</v>
      </c>
      <c r="G96" s="73">
        <v>46</v>
      </c>
      <c r="H96" s="72">
        <v>2</v>
      </c>
      <c r="I96" s="69">
        <f t="shared" si="8"/>
        <v>44</v>
      </c>
      <c r="J96" s="34"/>
      <c r="K96" s="133">
        <v>1132.5</v>
      </c>
      <c r="L96" s="133">
        <v>996.2</v>
      </c>
      <c r="M96" s="34">
        <v>134.4</v>
      </c>
      <c r="N96" s="110">
        <f t="shared" si="9"/>
        <v>861.80000000000007</v>
      </c>
      <c r="O96" s="129">
        <v>41</v>
      </c>
      <c r="P96" s="61"/>
      <c r="Q96" s="130"/>
      <c r="R96" s="62"/>
      <c r="S96" s="62">
        <v>983543.2</v>
      </c>
      <c r="T96" s="128">
        <v>44561</v>
      </c>
      <c r="U96" s="63"/>
      <c r="V96" s="62"/>
      <c r="W96" s="62"/>
      <c r="X96" s="114">
        <v>620</v>
      </c>
      <c r="Y96" s="114">
        <v>1574818.7</v>
      </c>
      <c r="Z96" s="128">
        <v>44561</v>
      </c>
      <c r="AA96" s="62"/>
      <c r="AB96" s="62"/>
      <c r="AC96" s="62"/>
      <c r="AD96" s="62"/>
      <c r="AE96" s="62"/>
      <c r="AF96" s="62"/>
      <c r="AG96" s="62"/>
      <c r="AH96" s="62"/>
      <c r="AI96" s="62"/>
      <c r="AJ96" s="37"/>
      <c r="AK96" s="37"/>
      <c r="AL96" s="37"/>
      <c r="AM96" s="37"/>
      <c r="AN96" s="37"/>
      <c r="AO96" s="37"/>
      <c r="AP96" s="61"/>
      <c r="AQ96" s="61"/>
      <c r="AR96" s="61"/>
      <c r="AS96" s="61"/>
      <c r="AT96" s="61"/>
      <c r="AU96" s="11"/>
      <c r="AV96" s="11"/>
      <c r="AW96" s="11"/>
      <c r="AX96" s="11"/>
      <c r="AY96" s="119">
        <f t="shared" si="10"/>
        <v>2558361.9</v>
      </c>
      <c r="AZ96" s="34"/>
      <c r="BA96" s="34"/>
      <c r="BB96" s="34"/>
      <c r="BC96" s="119">
        <f t="shared" si="6"/>
        <v>2558361.9</v>
      </c>
      <c r="BD96" s="19"/>
      <c r="BE96" s="131"/>
      <c r="BF96" s="131"/>
    </row>
    <row r="97" spans="1:58">
      <c r="A97" s="32">
        <f t="shared" si="7"/>
        <v>28</v>
      </c>
      <c r="B97" s="166" t="s">
        <v>139</v>
      </c>
      <c r="C97" s="41">
        <v>1980</v>
      </c>
      <c r="D97" s="135" t="s">
        <v>140</v>
      </c>
      <c r="E97" s="73">
        <v>9</v>
      </c>
      <c r="F97" s="73">
        <v>4</v>
      </c>
      <c r="G97" s="73">
        <v>144</v>
      </c>
      <c r="H97" s="72">
        <v>35</v>
      </c>
      <c r="I97" s="69">
        <f t="shared" si="8"/>
        <v>109</v>
      </c>
      <c r="J97" s="34"/>
      <c r="K97" s="164">
        <v>7624.2</v>
      </c>
      <c r="L97" s="164">
        <v>6932.79</v>
      </c>
      <c r="M97" s="34">
        <v>1704.8</v>
      </c>
      <c r="N97" s="110">
        <f t="shared" si="9"/>
        <v>5227.99</v>
      </c>
      <c r="O97" s="129">
        <v>413</v>
      </c>
      <c r="P97" s="61" t="s">
        <v>164</v>
      </c>
      <c r="Q97" s="130">
        <v>2015</v>
      </c>
      <c r="R97" s="62"/>
      <c r="S97" s="62"/>
      <c r="T97" s="105"/>
      <c r="U97" s="63"/>
      <c r="V97" s="62"/>
      <c r="W97" s="62"/>
      <c r="X97" s="62"/>
      <c r="Y97" s="62"/>
      <c r="Z97" s="62"/>
      <c r="AA97" s="62"/>
      <c r="AB97" s="62"/>
      <c r="AC97" s="62"/>
      <c r="AD97" s="114">
        <v>4876.7998046875</v>
      </c>
      <c r="AE97" s="62">
        <v>4208495.25</v>
      </c>
      <c r="AF97" s="62"/>
      <c r="AG97" s="62"/>
      <c r="AH97" s="62"/>
      <c r="AI97" s="62"/>
      <c r="AJ97" s="37"/>
      <c r="AK97" s="37"/>
      <c r="AL97" s="37"/>
      <c r="AM97" s="37"/>
      <c r="AN97" s="37"/>
      <c r="AO97" s="37"/>
      <c r="AP97" s="61"/>
      <c r="AQ97" s="61"/>
      <c r="AR97" s="61"/>
      <c r="AS97" s="61"/>
      <c r="AT97" s="61"/>
      <c r="AU97" s="11"/>
      <c r="AV97" s="11"/>
      <c r="AW97" s="11"/>
      <c r="AX97" s="11"/>
      <c r="AY97" s="119">
        <f t="shared" si="10"/>
        <v>4208495.25</v>
      </c>
      <c r="AZ97" s="34"/>
      <c r="BA97" s="34"/>
      <c r="BB97" s="34"/>
      <c r="BC97" s="119">
        <f t="shared" si="6"/>
        <v>4208495.25</v>
      </c>
      <c r="BD97" s="19"/>
      <c r="BE97" s="131"/>
      <c r="BF97" s="131"/>
    </row>
    <row r="98" spans="1:58" ht="15.75" customHeight="1">
      <c r="A98" s="32">
        <f t="shared" si="7"/>
        <v>29</v>
      </c>
      <c r="B98" s="163" t="s">
        <v>129</v>
      </c>
      <c r="C98" s="41">
        <v>1958</v>
      </c>
      <c r="D98" s="135" t="s">
        <v>101</v>
      </c>
      <c r="E98" s="73">
        <v>3</v>
      </c>
      <c r="F98" s="73">
        <v>4</v>
      </c>
      <c r="G98" s="73">
        <v>24</v>
      </c>
      <c r="H98" s="72">
        <v>6</v>
      </c>
      <c r="I98" s="69">
        <f t="shared" si="8"/>
        <v>18</v>
      </c>
      <c r="J98" s="34"/>
      <c r="K98" s="164">
        <v>1762.1</v>
      </c>
      <c r="L98" s="164">
        <v>1580.8</v>
      </c>
      <c r="M98" s="34">
        <v>153.69999999999999</v>
      </c>
      <c r="N98" s="110">
        <f t="shared" si="9"/>
        <v>1427.1</v>
      </c>
      <c r="O98" s="129">
        <v>65</v>
      </c>
      <c r="P98" s="61"/>
      <c r="Q98" s="130"/>
      <c r="R98" s="62"/>
      <c r="S98" s="62"/>
      <c r="T98" s="105"/>
      <c r="U98" s="63"/>
      <c r="V98" s="62"/>
      <c r="W98" s="62"/>
      <c r="X98" s="114">
        <v>754.70001220703125</v>
      </c>
      <c r="Y98" s="114">
        <v>1029388.2</v>
      </c>
      <c r="Z98" s="128">
        <v>44561</v>
      </c>
      <c r="AA98" s="62"/>
      <c r="AB98" s="62"/>
      <c r="AC98" s="62"/>
      <c r="AD98" s="62"/>
      <c r="AE98" s="62"/>
      <c r="AF98" s="62"/>
      <c r="AG98" s="62"/>
      <c r="AH98" s="62"/>
      <c r="AI98" s="62"/>
      <c r="AJ98" s="37"/>
      <c r="AK98" s="37"/>
      <c r="AL98" s="37"/>
      <c r="AM98" s="37"/>
      <c r="AN98" s="37"/>
      <c r="AO98" s="37"/>
      <c r="AP98" s="61"/>
      <c r="AQ98" s="61"/>
      <c r="AR98" s="61"/>
      <c r="AS98" s="61"/>
      <c r="AT98" s="61"/>
      <c r="AU98" s="11"/>
      <c r="AV98" s="11"/>
      <c r="AW98" s="11"/>
      <c r="AX98" s="11"/>
      <c r="AY98" s="119">
        <f t="shared" si="10"/>
        <v>1029388.2</v>
      </c>
      <c r="AZ98" s="34"/>
      <c r="BA98" s="34"/>
      <c r="BB98" s="34"/>
      <c r="BC98" s="119">
        <f t="shared" si="6"/>
        <v>1029388.2</v>
      </c>
      <c r="BD98" s="19"/>
      <c r="BE98" s="131"/>
      <c r="BF98" s="131"/>
    </row>
    <row r="99" spans="1:58" ht="15.75" customHeight="1">
      <c r="A99" s="32">
        <f t="shared" si="7"/>
        <v>30</v>
      </c>
      <c r="B99" s="163" t="s">
        <v>128</v>
      </c>
      <c r="C99" s="41">
        <v>1983</v>
      </c>
      <c r="D99" s="135" t="s">
        <v>100</v>
      </c>
      <c r="E99" s="73">
        <v>5</v>
      </c>
      <c r="F99" s="73">
        <v>8</v>
      </c>
      <c r="G99" s="73">
        <v>119</v>
      </c>
      <c r="H99" s="72">
        <v>27</v>
      </c>
      <c r="I99" s="69">
        <f t="shared" si="8"/>
        <v>92</v>
      </c>
      <c r="J99" s="34"/>
      <c r="K99" s="164">
        <v>5799.8</v>
      </c>
      <c r="L99" s="164">
        <v>5214</v>
      </c>
      <c r="M99" s="34">
        <v>1332.3</v>
      </c>
      <c r="N99" s="110">
        <f t="shared" si="9"/>
        <v>3881.7</v>
      </c>
      <c r="O99" s="129">
        <v>65</v>
      </c>
      <c r="P99" s="61"/>
      <c r="Q99" s="130"/>
      <c r="R99" s="62"/>
      <c r="S99" s="62">
        <v>6970033.2000000002</v>
      </c>
      <c r="T99" s="105"/>
      <c r="U99" s="63"/>
      <c r="V99" s="62"/>
      <c r="W99" s="62"/>
      <c r="X99" s="62"/>
      <c r="Y99" s="62"/>
      <c r="Z99" s="62"/>
      <c r="AA99" s="62"/>
      <c r="AB99" s="62"/>
      <c r="AC99" s="62"/>
      <c r="AD99" s="114">
        <v>4387</v>
      </c>
      <c r="AE99" s="62">
        <v>25399370.25</v>
      </c>
      <c r="AF99" s="62"/>
      <c r="AG99" s="62"/>
      <c r="AH99" s="62"/>
      <c r="AI99" s="62"/>
      <c r="AJ99" s="37"/>
      <c r="AK99" s="37"/>
      <c r="AL99" s="37"/>
      <c r="AM99" s="64"/>
      <c r="AN99" s="64"/>
      <c r="AO99" s="64"/>
      <c r="AP99" s="61"/>
      <c r="AQ99" s="61"/>
      <c r="AR99" s="61"/>
      <c r="AS99" s="61"/>
      <c r="AT99" s="61"/>
      <c r="AU99" s="11"/>
      <c r="AV99" s="11"/>
      <c r="AW99" s="11"/>
      <c r="AX99" s="11"/>
      <c r="AY99" s="119">
        <f t="shared" si="10"/>
        <v>32369403.449999999</v>
      </c>
      <c r="AZ99" s="34"/>
      <c r="BA99" s="34"/>
      <c r="BB99" s="34"/>
      <c r="BC99" s="119">
        <f t="shared" si="6"/>
        <v>32369403.449999999</v>
      </c>
      <c r="BD99" s="19"/>
      <c r="BE99" s="131"/>
      <c r="BF99" s="131"/>
    </row>
    <row r="100" spans="1:58" ht="15.75" customHeight="1">
      <c r="A100" s="32">
        <f t="shared" si="7"/>
        <v>31</v>
      </c>
      <c r="B100" s="163" t="s">
        <v>181</v>
      </c>
      <c r="C100" s="41">
        <v>1987</v>
      </c>
      <c r="D100" s="135" t="s">
        <v>101</v>
      </c>
      <c r="E100" s="73">
        <v>5</v>
      </c>
      <c r="F100" s="73">
        <v>4</v>
      </c>
      <c r="G100" s="73">
        <v>60</v>
      </c>
      <c r="H100" s="72">
        <v>14</v>
      </c>
      <c r="I100" s="69">
        <f t="shared" si="8"/>
        <v>46</v>
      </c>
      <c r="J100" s="34"/>
      <c r="K100" s="164">
        <v>4630.3999999999996</v>
      </c>
      <c r="L100" s="164">
        <v>4126.3</v>
      </c>
      <c r="M100" s="34">
        <v>821.3</v>
      </c>
      <c r="N100" s="110">
        <f t="shared" si="9"/>
        <v>3305</v>
      </c>
      <c r="O100" s="129">
        <v>322</v>
      </c>
      <c r="P100" s="61"/>
      <c r="Q100" s="130"/>
      <c r="R100" s="62"/>
      <c r="S100" s="62"/>
      <c r="T100" s="105"/>
      <c r="U100" s="63">
        <v>2</v>
      </c>
      <c r="V100" s="114">
        <v>3704198.8</v>
      </c>
      <c r="W100" s="128">
        <v>44561</v>
      </c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37"/>
      <c r="AK100" s="37"/>
      <c r="AL100" s="37"/>
      <c r="AM100" s="37"/>
      <c r="AN100" s="37"/>
      <c r="AO100" s="37"/>
      <c r="AP100" s="61"/>
      <c r="AQ100" s="61"/>
      <c r="AR100" s="61"/>
      <c r="AS100" s="61"/>
      <c r="AT100" s="61"/>
      <c r="AU100" s="11"/>
      <c r="AV100" s="11"/>
      <c r="AW100" s="11"/>
      <c r="AX100" s="11"/>
      <c r="AY100" s="119">
        <f t="shared" si="10"/>
        <v>3704198.8</v>
      </c>
      <c r="AZ100" s="34"/>
      <c r="BA100" s="34"/>
      <c r="BB100" s="34"/>
      <c r="BC100" s="119">
        <f t="shared" si="6"/>
        <v>3704198.8</v>
      </c>
      <c r="BD100" s="19"/>
      <c r="BE100" s="131"/>
      <c r="BF100" s="131"/>
    </row>
    <row r="101" spans="1:58" ht="15.75" customHeight="1">
      <c r="A101" s="32">
        <f t="shared" si="7"/>
        <v>32</v>
      </c>
      <c r="B101" s="163" t="s">
        <v>127</v>
      </c>
      <c r="C101" s="41">
        <v>1987</v>
      </c>
      <c r="D101" s="135" t="s">
        <v>101</v>
      </c>
      <c r="E101" s="73">
        <v>5</v>
      </c>
      <c r="F101" s="73">
        <v>4</v>
      </c>
      <c r="G101" s="73">
        <v>60</v>
      </c>
      <c r="H101" s="72">
        <v>14</v>
      </c>
      <c r="I101" s="69">
        <f t="shared" si="8"/>
        <v>46</v>
      </c>
      <c r="J101" s="34"/>
      <c r="K101" s="164">
        <v>3101.1</v>
      </c>
      <c r="L101" s="164">
        <v>2805.8</v>
      </c>
      <c r="M101" s="34">
        <v>757.3</v>
      </c>
      <c r="N101" s="110">
        <f t="shared" si="9"/>
        <v>2048.5</v>
      </c>
      <c r="O101" s="129">
        <v>187</v>
      </c>
      <c r="P101" s="61"/>
      <c r="Q101" s="130"/>
      <c r="R101" s="62"/>
      <c r="S101" s="62"/>
      <c r="T101" s="105"/>
      <c r="U101" s="63"/>
      <c r="V101" s="62"/>
      <c r="W101" s="62"/>
      <c r="X101" s="114">
        <v>835.9000244140625</v>
      </c>
      <c r="Y101" s="114">
        <v>3243467.5</v>
      </c>
      <c r="Z101" s="128">
        <v>44561</v>
      </c>
      <c r="AA101" s="62"/>
      <c r="AB101" s="62"/>
      <c r="AC101" s="62"/>
      <c r="AD101" s="62"/>
      <c r="AE101" s="62"/>
      <c r="AF101" s="62"/>
      <c r="AG101" s="62"/>
      <c r="AH101" s="62"/>
      <c r="AI101" s="62"/>
      <c r="AJ101" s="37"/>
      <c r="AK101" s="37"/>
      <c r="AL101" s="37"/>
      <c r="AM101" s="37"/>
      <c r="AN101" s="37"/>
      <c r="AO101" s="37"/>
      <c r="AP101" s="61"/>
      <c r="AQ101" s="61"/>
      <c r="AR101" s="61"/>
      <c r="AS101" s="61"/>
      <c r="AT101" s="61"/>
      <c r="AU101" s="11"/>
      <c r="AV101" s="11"/>
      <c r="AW101" s="11"/>
      <c r="AX101" s="11"/>
      <c r="AY101" s="119">
        <f t="shared" si="10"/>
        <v>3243467.5</v>
      </c>
      <c r="AZ101" s="34"/>
      <c r="BA101" s="34"/>
      <c r="BB101" s="34"/>
      <c r="BC101" s="119">
        <f t="shared" si="6"/>
        <v>3243467.5</v>
      </c>
      <c r="BD101" s="19"/>
      <c r="BE101" s="131"/>
      <c r="BF101" s="131"/>
    </row>
    <row r="102" spans="1:58" ht="15.75" customHeight="1">
      <c r="A102" s="32">
        <f t="shared" si="7"/>
        <v>33</v>
      </c>
      <c r="B102" s="163" t="s">
        <v>130</v>
      </c>
      <c r="C102" s="41">
        <v>1977</v>
      </c>
      <c r="D102" s="135" t="s">
        <v>101</v>
      </c>
      <c r="E102" s="73">
        <v>5</v>
      </c>
      <c r="F102" s="73">
        <v>4</v>
      </c>
      <c r="G102" s="73">
        <v>60</v>
      </c>
      <c r="H102" s="72">
        <v>12</v>
      </c>
      <c r="I102" s="69">
        <f t="shared" si="8"/>
        <v>48</v>
      </c>
      <c r="J102" s="34"/>
      <c r="K102" s="164">
        <v>3091.2</v>
      </c>
      <c r="L102" s="164">
        <v>2795</v>
      </c>
      <c r="M102" s="34">
        <v>536.9</v>
      </c>
      <c r="N102" s="110">
        <f t="shared" si="9"/>
        <v>2258.1</v>
      </c>
      <c r="O102" s="129">
        <v>179</v>
      </c>
      <c r="P102" s="61"/>
      <c r="Q102" s="130"/>
      <c r="R102" s="62"/>
      <c r="S102" s="62"/>
      <c r="T102" s="105"/>
      <c r="U102" s="63"/>
      <c r="V102" s="62"/>
      <c r="W102" s="62"/>
      <c r="X102" s="114">
        <v>878.20001220703125</v>
      </c>
      <c r="Y102" s="114">
        <v>1538281.5</v>
      </c>
      <c r="Z102" s="128">
        <v>43465</v>
      </c>
      <c r="AA102" s="62"/>
      <c r="AB102" s="62"/>
      <c r="AC102" s="62"/>
      <c r="AD102" s="62"/>
      <c r="AE102" s="62"/>
      <c r="AF102" s="62"/>
      <c r="AG102" s="62"/>
      <c r="AH102" s="62"/>
      <c r="AI102" s="62"/>
      <c r="AJ102" s="37"/>
      <c r="AK102" s="37"/>
      <c r="AL102" s="37"/>
      <c r="AM102" s="37"/>
      <c r="AN102" s="37"/>
      <c r="AO102" s="37"/>
      <c r="AP102" s="61"/>
      <c r="AQ102" s="61"/>
      <c r="AR102" s="61"/>
      <c r="AS102" s="61"/>
      <c r="AT102" s="61"/>
      <c r="AU102" s="11"/>
      <c r="AV102" s="11"/>
      <c r="AW102" s="11"/>
      <c r="AX102" s="11"/>
      <c r="AY102" s="119">
        <f t="shared" si="10"/>
        <v>1538281.5</v>
      </c>
      <c r="AZ102" s="34"/>
      <c r="BA102" s="34"/>
      <c r="BB102" s="34"/>
      <c r="BC102" s="119">
        <f t="shared" si="6"/>
        <v>1538281.5</v>
      </c>
      <c r="BD102" s="19"/>
      <c r="BE102" s="131"/>
      <c r="BF102" s="131"/>
    </row>
    <row r="103" spans="1:58">
      <c r="A103" s="32">
        <f t="shared" si="7"/>
        <v>34</v>
      </c>
      <c r="B103" s="163" t="s">
        <v>131</v>
      </c>
      <c r="C103" s="41">
        <v>1997</v>
      </c>
      <c r="D103" s="135" t="s">
        <v>146</v>
      </c>
      <c r="E103" s="73">
        <v>12</v>
      </c>
      <c r="F103" s="73">
        <v>2</v>
      </c>
      <c r="G103" s="73">
        <v>121</v>
      </c>
      <c r="H103" s="72">
        <v>5</v>
      </c>
      <c r="I103" s="69">
        <f t="shared" si="8"/>
        <v>116</v>
      </c>
      <c r="J103" s="34"/>
      <c r="K103" s="164">
        <v>7625</v>
      </c>
      <c r="L103" s="164">
        <v>7365.8</v>
      </c>
      <c r="M103" s="34">
        <v>400.8</v>
      </c>
      <c r="N103" s="110">
        <f t="shared" si="9"/>
        <v>6965</v>
      </c>
      <c r="O103" s="129">
        <v>240</v>
      </c>
      <c r="P103" s="61"/>
      <c r="Q103" s="130"/>
      <c r="R103" s="62"/>
      <c r="S103" s="62">
        <v>2384429.2999999998</v>
      </c>
      <c r="T103" s="128">
        <v>44561</v>
      </c>
      <c r="U103" s="63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37"/>
      <c r="AK103" s="37"/>
      <c r="AL103" s="37"/>
      <c r="AM103" s="37"/>
      <c r="AN103" s="37"/>
      <c r="AO103" s="37"/>
      <c r="AP103" s="61"/>
      <c r="AQ103" s="61"/>
      <c r="AR103" s="61"/>
      <c r="AS103" s="61"/>
      <c r="AT103" s="61"/>
      <c r="AU103" s="11"/>
      <c r="AV103" s="11"/>
      <c r="AW103" s="11"/>
      <c r="AX103" s="11"/>
      <c r="AY103" s="119">
        <f t="shared" si="10"/>
        <v>2384429.2999999998</v>
      </c>
      <c r="AZ103" s="34"/>
      <c r="BA103" s="34"/>
      <c r="BB103" s="34"/>
      <c r="BC103" s="119">
        <f t="shared" si="6"/>
        <v>2384429.2999999998</v>
      </c>
      <c r="BD103" s="19"/>
      <c r="BE103" s="131"/>
      <c r="BF103" s="131"/>
    </row>
    <row r="104" spans="1:58" ht="15.75" customHeight="1">
      <c r="A104" s="32">
        <f t="shared" si="7"/>
        <v>35</v>
      </c>
      <c r="B104" s="163" t="s">
        <v>132</v>
      </c>
      <c r="C104" s="41">
        <v>1976</v>
      </c>
      <c r="D104" s="135" t="s">
        <v>101</v>
      </c>
      <c r="E104" s="73">
        <v>5</v>
      </c>
      <c r="F104" s="73">
        <v>5</v>
      </c>
      <c r="G104" s="73">
        <v>75</v>
      </c>
      <c r="H104" s="72">
        <v>12</v>
      </c>
      <c r="I104" s="69">
        <f t="shared" si="8"/>
        <v>63</v>
      </c>
      <c r="J104" s="34"/>
      <c r="K104" s="35">
        <v>3528</v>
      </c>
      <c r="L104" s="35">
        <v>2108.4</v>
      </c>
      <c r="M104" s="34">
        <v>608.29999999999995</v>
      </c>
      <c r="N104" s="110">
        <f t="shared" si="9"/>
        <v>1500.1000000000001</v>
      </c>
      <c r="O104" s="129">
        <v>155</v>
      </c>
      <c r="P104" s="61" t="s">
        <v>163</v>
      </c>
      <c r="Q104" s="130">
        <v>2012</v>
      </c>
      <c r="R104" s="62"/>
      <c r="S104" s="62">
        <v>2516200.5</v>
      </c>
      <c r="T104" s="128">
        <v>44561</v>
      </c>
      <c r="U104" s="63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37"/>
      <c r="AK104" s="37"/>
      <c r="AL104" s="37"/>
      <c r="AM104" s="37"/>
      <c r="AN104" s="37"/>
      <c r="AO104" s="37"/>
      <c r="AP104" s="61"/>
      <c r="AQ104" s="61"/>
      <c r="AR104" s="61"/>
      <c r="AS104" s="61"/>
      <c r="AT104" s="61"/>
      <c r="AU104" s="11"/>
      <c r="AV104" s="11"/>
      <c r="AW104" s="11"/>
      <c r="AX104" s="11"/>
      <c r="AY104" s="119">
        <f t="shared" si="10"/>
        <v>2516200.5</v>
      </c>
      <c r="AZ104" s="34"/>
      <c r="BA104" s="34"/>
      <c r="BB104" s="34"/>
      <c r="BC104" s="119">
        <f t="shared" si="6"/>
        <v>2516200.5</v>
      </c>
      <c r="BD104" s="19"/>
      <c r="BE104" s="131"/>
      <c r="BF104" s="131"/>
    </row>
    <row r="105" spans="1:58">
      <c r="A105" s="32">
        <f t="shared" si="7"/>
        <v>36</v>
      </c>
      <c r="B105" s="163" t="s">
        <v>177</v>
      </c>
      <c r="C105" s="41">
        <v>1979</v>
      </c>
      <c r="D105" s="135" t="s">
        <v>102</v>
      </c>
      <c r="E105" s="73">
        <v>5</v>
      </c>
      <c r="F105" s="73">
        <v>4</v>
      </c>
      <c r="G105" s="73">
        <v>60</v>
      </c>
      <c r="H105" s="72">
        <v>18</v>
      </c>
      <c r="I105" s="69">
        <f t="shared" si="8"/>
        <v>42</v>
      </c>
      <c r="J105" s="34"/>
      <c r="K105" s="164">
        <v>2668</v>
      </c>
      <c r="L105" s="164">
        <v>2510</v>
      </c>
      <c r="M105" s="34">
        <v>799.9</v>
      </c>
      <c r="N105" s="110">
        <f t="shared" si="9"/>
        <v>1710.1</v>
      </c>
      <c r="O105" s="129">
        <v>141</v>
      </c>
      <c r="P105" s="61"/>
      <c r="Q105" s="130"/>
      <c r="R105" s="62"/>
      <c r="S105" s="62">
        <v>3700423.2</v>
      </c>
      <c r="T105" s="128">
        <v>44561</v>
      </c>
      <c r="U105" s="63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37"/>
      <c r="AK105" s="37"/>
      <c r="AL105" s="37"/>
      <c r="AM105" s="37"/>
      <c r="AN105" s="37"/>
      <c r="AO105" s="37"/>
      <c r="AP105" s="61"/>
      <c r="AQ105" s="61"/>
      <c r="AR105" s="61"/>
      <c r="AS105" s="61"/>
      <c r="AT105" s="61"/>
      <c r="AU105" s="11"/>
      <c r="AV105" s="11"/>
      <c r="AW105" s="11"/>
      <c r="AX105" s="11"/>
      <c r="AY105" s="119">
        <f t="shared" si="10"/>
        <v>3700423.2</v>
      </c>
      <c r="AZ105" s="34"/>
      <c r="BA105" s="34"/>
      <c r="BB105" s="34"/>
      <c r="BC105" s="119">
        <f t="shared" si="6"/>
        <v>3700423.2</v>
      </c>
      <c r="BD105" s="19"/>
      <c r="BE105" s="131"/>
      <c r="BF105" s="131"/>
    </row>
    <row r="106" spans="1:58" ht="15.75" customHeight="1">
      <c r="A106" s="32">
        <f t="shared" si="7"/>
        <v>37</v>
      </c>
      <c r="B106" s="163" t="s">
        <v>178</v>
      </c>
      <c r="C106" s="41">
        <v>1979</v>
      </c>
      <c r="D106" s="135" t="s">
        <v>100</v>
      </c>
      <c r="E106" s="73">
        <v>5</v>
      </c>
      <c r="F106" s="73">
        <v>4</v>
      </c>
      <c r="G106" s="73">
        <v>60</v>
      </c>
      <c r="H106" s="72">
        <v>11</v>
      </c>
      <c r="I106" s="69">
        <f t="shared" si="8"/>
        <v>49</v>
      </c>
      <c r="J106" s="34"/>
      <c r="K106" s="164">
        <v>2933.5</v>
      </c>
      <c r="L106" s="164">
        <v>2671.1</v>
      </c>
      <c r="M106" s="34">
        <v>519.9</v>
      </c>
      <c r="N106" s="110">
        <f t="shared" si="9"/>
        <v>2151.1999999999998</v>
      </c>
      <c r="O106" s="129">
        <v>144</v>
      </c>
      <c r="P106" s="61"/>
      <c r="Q106" s="130"/>
      <c r="R106" s="62"/>
      <c r="S106" s="62">
        <v>3973091.8</v>
      </c>
      <c r="T106" s="128">
        <v>43830</v>
      </c>
      <c r="U106" s="63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37"/>
      <c r="AK106" s="37"/>
      <c r="AL106" s="37"/>
      <c r="AM106" s="37"/>
      <c r="AN106" s="37"/>
      <c r="AO106" s="37"/>
      <c r="AP106" s="61"/>
      <c r="AQ106" s="61"/>
      <c r="AR106" s="61"/>
      <c r="AS106" s="61"/>
      <c r="AT106" s="61"/>
      <c r="AU106" s="11"/>
      <c r="AV106" s="11"/>
      <c r="AW106" s="11"/>
      <c r="AX106" s="11"/>
      <c r="AY106" s="119">
        <f t="shared" si="10"/>
        <v>3973091.8</v>
      </c>
      <c r="AZ106" s="34"/>
      <c r="BA106" s="34"/>
      <c r="BB106" s="34"/>
      <c r="BC106" s="119">
        <f t="shared" si="6"/>
        <v>3973091.8</v>
      </c>
      <c r="BD106" s="19"/>
      <c r="BE106" s="131"/>
      <c r="BF106" s="131"/>
    </row>
    <row r="107" spans="1:58" ht="15.75" customHeight="1">
      <c r="A107" s="82">
        <f t="shared" si="7"/>
        <v>38</v>
      </c>
      <c r="B107" s="179" t="s">
        <v>179</v>
      </c>
      <c r="C107" s="180">
        <v>1993</v>
      </c>
      <c r="D107" s="181" t="s">
        <v>100</v>
      </c>
      <c r="E107" s="182">
        <v>9</v>
      </c>
      <c r="F107" s="182">
        <v>1</v>
      </c>
      <c r="G107" s="182">
        <v>36</v>
      </c>
      <c r="H107" s="143">
        <v>8</v>
      </c>
      <c r="I107" s="85">
        <f t="shared" si="8"/>
        <v>28</v>
      </c>
      <c r="J107" s="84"/>
      <c r="K107" s="86">
        <v>2218</v>
      </c>
      <c r="L107" s="86">
        <v>1997</v>
      </c>
      <c r="M107" s="84">
        <v>498.6</v>
      </c>
      <c r="N107" s="144">
        <f t="shared" si="9"/>
        <v>1498.4</v>
      </c>
      <c r="O107" s="145">
        <v>87</v>
      </c>
      <c r="P107" s="146"/>
      <c r="Q107" s="147"/>
      <c r="R107" s="183"/>
      <c r="S107" s="183"/>
      <c r="T107" s="184"/>
      <c r="U107" s="185">
        <v>1</v>
      </c>
      <c r="V107" s="148">
        <v>1852099.4</v>
      </c>
      <c r="W107" s="186">
        <v>43830</v>
      </c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88"/>
      <c r="AK107" s="88"/>
      <c r="AL107" s="88"/>
      <c r="AM107" s="88"/>
      <c r="AN107" s="88"/>
      <c r="AO107" s="88"/>
      <c r="AP107" s="146"/>
      <c r="AQ107" s="146"/>
      <c r="AR107" s="146"/>
      <c r="AS107" s="146"/>
      <c r="AT107" s="146"/>
      <c r="AU107" s="142"/>
      <c r="AV107" s="142"/>
      <c r="AW107" s="142"/>
      <c r="AX107" s="142"/>
      <c r="AY107" s="150">
        <f t="shared" si="10"/>
        <v>1852099.4</v>
      </c>
      <c r="AZ107" s="84"/>
      <c r="BA107" s="84"/>
      <c r="BB107" s="84"/>
      <c r="BC107" s="150">
        <f t="shared" si="6"/>
        <v>1852099.4</v>
      </c>
      <c r="BD107" s="19"/>
      <c r="BE107" s="131"/>
      <c r="BF107" s="131"/>
    </row>
    <row r="108" spans="1:58" ht="24" customHeight="1">
      <c r="A108" s="195" t="s">
        <v>182</v>
      </c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7"/>
      <c r="BD108" s="19"/>
      <c r="BE108" s="131"/>
      <c r="BF108" s="131"/>
    </row>
    <row r="109" spans="1:58" ht="16.5" customHeight="1">
      <c r="A109" s="187">
        <v>1</v>
      </c>
      <c r="B109" s="156" t="s">
        <v>156</v>
      </c>
      <c r="C109" s="46">
        <v>1964</v>
      </c>
      <c r="D109" s="120" t="s">
        <v>101</v>
      </c>
      <c r="E109" s="71">
        <v>4</v>
      </c>
      <c r="F109" s="71">
        <v>4</v>
      </c>
      <c r="G109" s="71">
        <v>64</v>
      </c>
      <c r="H109" s="188">
        <v>13</v>
      </c>
      <c r="I109" s="91">
        <f t="shared" si="8"/>
        <v>51</v>
      </c>
      <c r="J109" s="92"/>
      <c r="K109" s="122">
        <v>2794.5</v>
      </c>
      <c r="L109" s="122">
        <v>2602.6999999999998</v>
      </c>
      <c r="M109" s="92">
        <v>554.29999999999995</v>
      </c>
      <c r="N109" s="157">
        <f t="shared" si="9"/>
        <v>2048.3999999999996</v>
      </c>
      <c r="O109" s="158">
        <v>117</v>
      </c>
      <c r="P109" s="161"/>
      <c r="Q109" s="189"/>
      <c r="R109" s="161"/>
      <c r="S109" s="190">
        <v>5648934.7999999998</v>
      </c>
      <c r="T109" s="191">
        <v>44561</v>
      </c>
      <c r="U109" s="192"/>
      <c r="V109" s="92"/>
      <c r="W109" s="92"/>
      <c r="X109" s="193"/>
      <c r="Y109" s="193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2">
        <f t="shared" si="10"/>
        <v>5648934.7999999998</v>
      </c>
      <c r="AZ109" s="92"/>
      <c r="BA109" s="92"/>
      <c r="BB109" s="92"/>
      <c r="BC109" s="162">
        <f t="shared" si="6"/>
        <v>5648934.7999999998</v>
      </c>
      <c r="BD109" s="19"/>
      <c r="BE109" s="131"/>
      <c r="BF109" s="131"/>
    </row>
    <row r="110" spans="1:58" ht="16.5" customHeight="1">
      <c r="A110" s="168">
        <f>A109+1</f>
        <v>2</v>
      </c>
      <c r="B110" s="163" t="s">
        <v>157</v>
      </c>
      <c r="C110" s="41">
        <v>1966</v>
      </c>
      <c r="D110" s="135" t="s">
        <v>100</v>
      </c>
      <c r="E110" s="73">
        <v>5</v>
      </c>
      <c r="F110" s="73">
        <v>4</v>
      </c>
      <c r="G110" s="73">
        <v>80</v>
      </c>
      <c r="H110" s="169">
        <v>22</v>
      </c>
      <c r="I110" s="69">
        <f t="shared" si="8"/>
        <v>58</v>
      </c>
      <c r="J110" s="34"/>
      <c r="K110" s="164">
        <v>3721</v>
      </c>
      <c r="L110" s="164">
        <v>3469.8</v>
      </c>
      <c r="M110" s="34">
        <v>957.6</v>
      </c>
      <c r="N110" s="110">
        <f t="shared" si="9"/>
        <v>2512.2000000000003</v>
      </c>
      <c r="O110" s="129">
        <v>166</v>
      </c>
      <c r="P110" s="11"/>
      <c r="Q110" s="170"/>
      <c r="R110" s="11"/>
      <c r="S110" s="171">
        <v>8108974.5999999996</v>
      </c>
      <c r="T110" s="128">
        <v>44561</v>
      </c>
      <c r="U110" s="56"/>
      <c r="V110" s="34"/>
      <c r="W110" s="34"/>
      <c r="X110" s="77"/>
      <c r="Y110" s="77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9">
        <f t="shared" si="10"/>
        <v>8108974.5999999996</v>
      </c>
      <c r="AZ110" s="34"/>
      <c r="BA110" s="34"/>
      <c r="BB110" s="34"/>
      <c r="BC110" s="119">
        <f t="shared" si="6"/>
        <v>8108974.5999999996</v>
      </c>
      <c r="BD110" s="19"/>
      <c r="BE110" s="131"/>
      <c r="BF110" s="131"/>
    </row>
    <row r="111" spans="1:58">
      <c r="A111" s="168">
        <f t="shared" ref="A111:A130" si="11">A110+1</f>
        <v>3</v>
      </c>
      <c r="B111" s="163" t="s">
        <v>148</v>
      </c>
      <c r="C111" s="41">
        <v>1975</v>
      </c>
      <c r="D111" s="135" t="s">
        <v>141</v>
      </c>
      <c r="E111" s="73">
        <v>12</v>
      </c>
      <c r="F111" s="73">
        <v>1</v>
      </c>
      <c r="G111" s="73">
        <v>84</v>
      </c>
      <c r="H111" s="169">
        <v>17</v>
      </c>
      <c r="I111" s="69">
        <f t="shared" si="8"/>
        <v>67</v>
      </c>
      <c r="J111" s="34"/>
      <c r="K111" s="164">
        <v>4114.7</v>
      </c>
      <c r="L111" s="164">
        <v>3609</v>
      </c>
      <c r="M111" s="34">
        <v>702.2</v>
      </c>
      <c r="N111" s="110">
        <f t="shared" si="9"/>
        <v>2906.8</v>
      </c>
      <c r="O111" s="129">
        <v>173</v>
      </c>
      <c r="P111" s="11"/>
      <c r="Q111" s="170"/>
      <c r="R111" s="11"/>
      <c r="S111" s="171">
        <v>10872374.699999999</v>
      </c>
      <c r="T111" s="128">
        <v>44561</v>
      </c>
      <c r="U111" s="56"/>
      <c r="V111" s="34"/>
      <c r="W111" s="34"/>
      <c r="X111" s="77"/>
      <c r="Y111" s="77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9">
        <f t="shared" si="10"/>
        <v>10872374.699999999</v>
      </c>
      <c r="AZ111" s="34"/>
      <c r="BA111" s="34"/>
      <c r="BB111" s="34"/>
      <c r="BC111" s="119">
        <f t="shared" si="6"/>
        <v>10872374.699999999</v>
      </c>
      <c r="BD111" s="19"/>
      <c r="BE111" s="131"/>
      <c r="BF111" s="131"/>
    </row>
    <row r="112" spans="1:58">
      <c r="A112" s="168">
        <f t="shared" si="11"/>
        <v>4</v>
      </c>
      <c r="B112" s="194" t="str">
        <f>+A108</f>
        <v xml:space="preserve">                   2019 год </v>
      </c>
      <c r="C112" s="41">
        <v>1990</v>
      </c>
      <c r="D112" s="135" t="s">
        <v>141</v>
      </c>
      <c r="E112" s="73">
        <v>12</v>
      </c>
      <c r="F112" s="73">
        <v>1</v>
      </c>
      <c r="G112" s="73">
        <v>36</v>
      </c>
      <c r="H112" s="169">
        <v>8</v>
      </c>
      <c r="I112" s="69">
        <f t="shared" si="8"/>
        <v>28</v>
      </c>
      <c r="J112" s="34"/>
      <c r="K112" s="164">
        <v>2660</v>
      </c>
      <c r="L112" s="164">
        <v>2241.1999999999998</v>
      </c>
      <c r="M112" s="34">
        <v>493.3</v>
      </c>
      <c r="N112" s="110">
        <f t="shared" si="9"/>
        <v>1747.8999999999999</v>
      </c>
      <c r="O112" s="129">
        <v>114</v>
      </c>
      <c r="P112" s="11"/>
      <c r="Q112" s="170"/>
      <c r="R112" s="11"/>
      <c r="S112" s="171">
        <v>1827732.5</v>
      </c>
      <c r="T112" s="128">
        <v>44196</v>
      </c>
      <c r="U112" s="56"/>
      <c r="V112" s="34"/>
      <c r="W112" s="34"/>
      <c r="X112" s="77"/>
      <c r="Y112" s="77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9">
        <f t="shared" si="10"/>
        <v>1827732.5</v>
      </c>
      <c r="AZ112" s="34"/>
      <c r="BA112" s="34"/>
      <c r="BB112" s="34"/>
      <c r="BC112" s="119">
        <f t="shared" si="6"/>
        <v>1827732.5</v>
      </c>
      <c r="BD112" s="19"/>
      <c r="BE112" s="131"/>
      <c r="BF112" s="131"/>
    </row>
    <row r="113" spans="1:58" ht="15.75" customHeight="1">
      <c r="A113" s="168">
        <f t="shared" si="11"/>
        <v>5</v>
      </c>
      <c r="B113" s="163" t="s">
        <v>149</v>
      </c>
      <c r="C113" s="43">
        <v>1993</v>
      </c>
      <c r="D113" s="167" t="s">
        <v>100</v>
      </c>
      <c r="E113" s="75">
        <v>12</v>
      </c>
      <c r="F113" s="75">
        <v>2</v>
      </c>
      <c r="G113" s="73">
        <v>95</v>
      </c>
      <c r="H113" s="169">
        <v>8</v>
      </c>
      <c r="I113" s="69">
        <f t="shared" si="8"/>
        <v>87</v>
      </c>
      <c r="J113" s="34"/>
      <c r="K113" s="34">
        <v>5346.3</v>
      </c>
      <c r="L113" s="34">
        <v>4397.7</v>
      </c>
      <c r="M113" s="34">
        <v>144</v>
      </c>
      <c r="N113" s="110">
        <f t="shared" si="9"/>
        <v>4253.7</v>
      </c>
      <c r="O113" s="129">
        <v>208</v>
      </c>
      <c r="P113" s="11"/>
      <c r="Q113" s="170"/>
      <c r="R113" s="11"/>
      <c r="S113" s="34"/>
      <c r="T113" s="106"/>
      <c r="U113" s="52">
        <v>4</v>
      </c>
      <c r="V113" s="39">
        <v>11501914.060000001</v>
      </c>
      <c r="W113" s="128">
        <v>44196</v>
      </c>
      <c r="X113" s="77"/>
      <c r="Y113" s="77"/>
      <c r="Z113" s="34"/>
      <c r="AA113" s="34"/>
      <c r="AB113" s="34"/>
      <c r="AC113" s="59"/>
      <c r="AD113" s="49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9">
        <f t="shared" si="10"/>
        <v>11501914.060000001</v>
      </c>
      <c r="AZ113" s="34"/>
      <c r="BA113" s="34"/>
      <c r="BB113" s="34"/>
      <c r="BC113" s="119">
        <f t="shared" si="6"/>
        <v>11501914.060000001</v>
      </c>
      <c r="BD113" s="19"/>
      <c r="BE113" s="131"/>
      <c r="BF113" s="131"/>
    </row>
    <row r="114" spans="1:58">
      <c r="A114" s="168">
        <f t="shared" si="11"/>
        <v>6</v>
      </c>
      <c r="B114" s="166" t="s">
        <v>150</v>
      </c>
      <c r="C114" s="42">
        <v>1966</v>
      </c>
      <c r="D114" s="135" t="s">
        <v>104</v>
      </c>
      <c r="E114" s="73">
        <v>5</v>
      </c>
      <c r="F114" s="73">
        <v>2</v>
      </c>
      <c r="G114" s="73">
        <v>40</v>
      </c>
      <c r="H114" s="169">
        <v>7</v>
      </c>
      <c r="I114" s="69">
        <f t="shared" si="8"/>
        <v>33</v>
      </c>
      <c r="J114" s="34"/>
      <c r="K114" s="133">
        <v>1800.6</v>
      </c>
      <c r="L114" s="133">
        <v>1641.5</v>
      </c>
      <c r="M114" s="34">
        <v>352.1</v>
      </c>
      <c r="N114" s="110">
        <f t="shared" si="9"/>
        <v>1289.4000000000001</v>
      </c>
      <c r="O114" s="129">
        <v>89</v>
      </c>
      <c r="P114" s="11" t="s">
        <v>166</v>
      </c>
      <c r="Q114" s="170">
        <v>2015</v>
      </c>
      <c r="R114" s="11"/>
      <c r="S114" s="34"/>
      <c r="T114" s="106"/>
      <c r="U114" s="56"/>
      <c r="V114" s="34"/>
      <c r="W114" s="34"/>
      <c r="X114" s="77"/>
      <c r="Y114" s="77"/>
      <c r="Z114" s="34"/>
      <c r="AA114" s="34"/>
      <c r="AB114" s="34"/>
      <c r="AC114" s="34"/>
      <c r="AD114" s="172">
        <v>1866.800048828125</v>
      </c>
      <c r="AE114" s="171">
        <v>1604439.9</v>
      </c>
      <c r="AF114" s="128">
        <v>44196</v>
      </c>
      <c r="AG114" s="34"/>
      <c r="AH114" s="34"/>
      <c r="AI114" s="34"/>
      <c r="AJ114" s="34"/>
      <c r="AK114" s="34"/>
      <c r="AL114" s="34"/>
      <c r="AM114" s="34"/>
      <c r="AN114" s="34"/>
      <c r="AO114" s="34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9">
        <f t="shared" si="10"/>
        <v>1604439.9</v>
      </c>
      <c r="AZ114" s="34"/>
      <c r="BA114" s="34"/>
      <c r="BB114" s="34"/>
      <c r="BC114" s="119">
        <f t="shared" si="6"/>
        <v>1604439.9</v>
      </c>
      <c r="BD114" s="19"/>
      <c r="BE114" s="131"/>
      <c r="BF114" s="131"/>
    </row>
    <row r="115" spans="1:58">
      <c r="A115" s="168">
        <f t="shared" si="11"/>
        <v>7</v>
      </c>
      <c r="B115" s="163" t="s">
        <v>151</v>
      </c>
      <c r="C115" s="41">
        <v>1968</v>
      </c>
      <c r="D115" s="135" t="s">
        <v>101</v>
      </c>
      <c r="E115" s="73">
        <v>9</v>
      </c>
      <c r="F115" s="73">
        <v>3</v>
      </c>
      <c r="G115" s="73">
        <v>105</v>
      </c>
      <c r="H115" s="169">
        <v>17</v>
      </c>
      <c r="I115" s="69">
        <f t="shared" si="8"/>
        <v>88</v>
      </c>
      <c r="J115" s="34"/>
      <c r="K115" s="164">
        <v>4528</v>
      </c>
      <c r="L115" s="164">
        <v>4411.5</v>
      </c>
      <c r="M115" s="34">
        <v>668.8</v>
      </c>
      <c r="N115" s="110">
        <f t="shared" si="9"/>
        <v>3742.7</v>
      </c>
      <c r="O115" s="129">
        <v>220</v>
      </c>
      <c r="P115" s="11" t="s">
        <v>164</v>
      </c>
      <c r="Q115" s="170">
        <v>2015</v>
      </c>
      <c r="R115" s="11"/>
      <c r="S115" s="171">
        <v>14666995.699999999</v>
      </c>
      <c r="T115" s="128">
        <v>44561</v>
      </c>
      <c r="U115" s="56"/>
      <c r="V115" s="34"/>
      <c r="W115" s="34"/>
      <c r="X115" s="173">
        <v>722</v>
      </c>
      <c r="Y115" s="173">
        <v>2801511.5</v>
      </c>
      <c r="Z115" s="128">
        <v>44561</v>
      </c>
      <c r="AA115" s="171"/>
      <c r="AB115" s="171"/>
      <c r="AC115" s="171"/>
      <c r="AD115" s="34"/>
      <c r="AE115" s="34"/>
      <c r="AF115" s="34"/>
      <c r="AG115" s="172">
        <v>137</v>
      </c>
      <c r="AH115" s="172">
        <v>946922.0625</v>
      </c>
      <c r="AI115" s="128">
        <v>44561</v>
      </c>
      <c r="AJ115" s="34"/>
      <c r="AK115" s="34"/>
      <c r="AL115" s="34"/>
      <c r="AM115" s="34"/>
      <c r="AN115" s="34"/>
      <c r="AO115" s="34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9">
        <f t="shared" si="10"/>
        <v>18415429.262499999</v>
      </c>
      <c r="AZ115" s="34"/>
      <c r="BA115" s="34"/>
      <c r="BB115" s="34"/>
      <c r="BC115" s="119">
        <f t="shared" si="6"/>
        <v>18415429.262499999</v>
      </c>
      <c r="BD115" s="19"/>
      <c r="BE115" s="131"/>
      <c r="BF115" s="131"/>
    </row>
    <row r="116" spans="1:58" ht="15.75" customHeight="1">
      <c r="A116" s="168">
        <f t="shared" si="11"/>
        <v>8</v>
      </c>
      <c r="B116" s="163" t="s">
        <v>152</v>
      </c>
      <c r="C116" s="41">
        <v>1972</v>
      </c>
      <c r="D116" s="135" t="s">
        <v>144</v>
      </c>
      <c r="E116" s="73">
        <v>12</v>
      </c>
      <c r="F116" s="73">
        <v>1</v>
      </c>
      <c r="G116" s="73">
        <v>84</v>
      </c>
      <c r="H116" s="169">
        <v>12</v>
      </c>
      <c r="I116" s="69">
        <f t="shared" si="8"/>
        <v>72</v>
      </c>
      <c r="J116" s="34"/>
      <c r="K116" s="164">
        <v>4211.1000000000004</v>
      </c>
      <c r="L116" s="164">
        <v>3702.2</v>
      </c>
      <c r="M116" s="34">
        <v>548.20000000000005</v>
      </c>
      <c r="N116" s="110">
        <f t="shared" si="9"/>
        <v>3154</v>
      </c>
      <c r="O116" s="129">
        <v>157</v>
      </c>
      <c r="P116" s="11"/>
      <c r="Q116" s="170"/>
      <c r="R116" s="11"/>
      <c r="S116" s="171">
        <v>2709724.4</v>
      </c>
      <c r="T116" s="128">
        <v>44561</v>
      </c>
      <c r="U116" s="56"/>
      <c r="V116" s="34"/>
      <c r="W116" s="34"/>
      <c r="X116" s="77"/>
      <c r="Y116" s="77"/>
      <c r="Z116" s="171"/>
      <c r="AA116" s="34"/>
      <c r="AB116" s="34"/>
      <c r="AC116" s="34"/>
      <c r="AD116" s="34"/>
      <c r="AE116" s="34"/>
      <c r="AF116" s="34"/>
      <c r="AG116" s="80"/>
      <c r="AH116" s="80"/>
      <c r="AI116" s="80"/>
      <c r="AJ116" s="34"/>
      <c r="AK116" s="34"/>
      <c r="AL116" s="34"/>
      <c r="AM116" s="34"/>
      <c r="AN116" s="34"/>
      <c r="AO116" s="34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9">
        <f t="shared" si="10"/>
        <v>2709724.4</v>
      </c>
      <c r="AZ116" s="34"/>
      <c r="BA116" s="34"/>
      <c r="BB116" s="34"/>
      <c r="BC116" s="119">
        <f t="shared" si="6"/>
        <v>2709724.4</v>
      </c>
      <c r="BD116" s="19"/>
      <c r="BE116" s="131"/>
      <c r="BF116" s="131"/>
    </row>
    <row r="117" spans="1:58">
      <c r="A117" s="168">
        <f t="shared" si="11"/>
        <v>9</v>
      </c>
      <c r="B117" s="163" t="s">
        <v>115</v>
      </c>
      <c r="C117" s="41">
        <v>1964</v>
      </c>
      <c r="D117" s="135" t="s">
        <v>107</v>
      </c>
      <c r="E117" s="73">
        <v>5</v>
      </c>
      <c r="F117" s="73">
        <v>4</v>
      </c>
      <c r="G117" s="73">
        <v>66</v>
      </c>
      <c r="H117" s="72">
        <v>19</v>
      </c>
      <c r="I117" s="69">
        <f t="shared" ref="I117:I118" si="12">G117-H117</f>
        <v>47</v>
      </c>
      <c r="J117" s="34"/>
      <c r="K117" s="164">
        <v>3220</v>
      </c>
      <c r="L117" s="164">
        <v>3199.8</v>
      </c>
      <c r="M117" s="34">
        <v>805.3</v>
      </c>
      <c r="N117" s="110">
        <f t="shared" ref="N117:N119" si="13">L117-M117</f>
        <v>2394.5</v>
      </c>
      <c r="O117" s="129">
        <v>128</v>
      </c>
      <c r="P117" s="61" t="s">
        <v>162</v>
      </c>
      <c r="Q117" s="130">
        <v>2012</v>
      </c>
      <c r="R117" s="62"/>
      <c r="S117" s="171"/>
      <c r="T117" s="174"/>
      <c r="U117" s="56"/>
      <c r="V117" s="34"/>
      <c r="W117" s="34"/>
      <c r="X117" s="77"/>
      <c r="Y117" s="77"/>
      <c r="Z117" s="171"/>
      <c r="AA117" s="34"/>
      <c r="AB117" s="34"/>
      <c r="AC117" s="34"/>
      <c r="AD117" s="35">
        <v>32</v>
      </c>
      <c r="AE117" s="172">
        <v>439159.4</v>
      </c>
      <c r="AF117" s="128">
        <v>44561</v>
      </c>
      <c r="AG117" s="172">
        <v>162.39999389648437</v>
      </c>
      <c r="AH117" s="172">
        <v>719123.4375</v>
      </c>
      <c r="AI117" s="128">
        <v>44561</v>
      </c>
      <c r="AJ117" s="34"/>
      <c r="AK117" s="34"/>
      <c r="AL117" s="34"/>
      <c r="AM117" s="34"/>
      <c r="AN117" s="34"/>
      <c r="AO117" s="34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9">
        <f t="shared" si="10"/>
        <v>1158282.8374999999</v>
      </c>
      <c r="AZ117" s="34"/>
      <c r="BA117" s="34"/>
      <c r="BB117" s="34"/>
      <c r="BC117" s="119">
        <f t="shared" si="6"/>
        <v>1158282.8374999999</v>
      </c>
      <c r="BD117" s="19"/>
      <c r="BE117" s="131"/>
      <c r="BF117" s="131"/>
    </row>
    <row r="118" spans="1:58">
      <c r="A118" s="168">
        <f t="shared" si="11"/>
        <v>10</v>
      </c>
      <c r="B118" s="163" t="s">
        <v>136</v>
      </c>
      <c r="C118" s="68">
        <v>1967</v>
      </c>
      <c r="D118" s="135" t="s">
        <v>107</v>
      </c>
      <c r="E118" s="37">
        <v>5</v>
      </c>
      <c r="F118" s="37">
        <v>5</v>
      </c>
      <c r="G118" s="37">
        <v>88</v>
      </c>
      <c r="H118" s="76">
        <v>11</v>
      </c>
      <c r="I118" s="69">
        <f t="shared" si="12"/>
        <v>77</v>
      </c>
      <c r="J118" s="37"/>
      <c r="K118" s="164">
        <v>3879</v>
      </c>
      <c r="L118" s="164">
        <v>3234.1</v>
      </c>
      <c r="M118" s="37">
        <v>489.1</v>
      </c>
      <c r="N118" s="110">
        <f t="shared" si="13"/>
        <v>2745</v>
      </c>
      <c r="O118" s="175">
        <v>139</v>
      </c>
      <c r="P118" s="61"/>
      <c r="Q118" s="130"/>
      <c r="R118" s="62"/>
      <c r="S118" s="171"/>
      <c r="T118" s="174"/>
      <c r="U118" s="56"/>
      <c r="V118" s="34"/>
      <c r="W118" s="34"/>
      <c r="X118" s="77"/>
      <c r="Y118" s="77"/>
      <c r="Z118" s="171"/>
      <c r="AA118" s="34"/>
      <c r="AB118" s="34"/>
      <c r="AC118" s="34"/>
      <c r="AD118" s="172">
        <v>168</v>
      </c>
      <c r="AE118" s="172">
        <v>2648135.7000000002</v>
      </c>
      <c r="AF118" s="128">
        <v>44926</v>
      </c>
      <c r="AG118" s="34"/>
      <c r="AH118" s="34"/>
      <c r="AI118" s="34"/>
      <c r="AJ118" s="34"/>
      <c r="AK118" s="34"/>
      <c r="AL118" s="34"/>
      <c r="AM118" s="34"/>
      <c r="AN118" s="34"/>
      <c r="AO118" s="34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9">
        <f t="shared" si="10"/>
        <v>2648135.7000000002</v>
      </c>
      <c r="AZ118" s="34"/>
      <c r="BA118" s="34"/>
      <c r="BB118" s="34"/>
      <c r="BC118" s="119">
        <f t="shared" si="6"/>
        <v>2648135.7000000002</v>
      </c>
      <c r="BD118" s="19"/>
      <c r="BE118" s="131"/>
      <c r="BF118" s="131"/>
    </row>
    <row r="119" spans="1:58">
      <c r="A119" s="168">
        <f t="shared" si="11"/>
        <v>11</v>
      </c>
      <c r="B119" s="166" t="s">
        <v>171</v>
      </c>
      <c r="C119" s="41">
        <v>1959</v>
      </c>
      <c r="D119" s="135" t="s">
        <v>107</v>
      </c>
      <c r="E119" s="73">
        <v>3</v>
      </c>
      <c r="F119" s="73">
        <v>2</v>
      </c>
      <c r="G119" s="73">
        <v>24</v>
      </c>
      <c r="H119" s="176">
        <v>0</v>
      </c>
      <c r="I119" s="69">
        <v>24</v>
      </c>
      <c r="J119" s="34"/>
      <c r="K119" s="133">
        <v>2014.4</v>
      </c>
      <c r="L119" s="133">
        <v>760.4</v>
      </c>
      <c r="M119" s="34">
        <v>0</v>
      </c>
      <c r="N119" s="110">
        <f t="shared" si="13"/>
        <v>760.4</v>
      </c>
      <c r="O119" s="129">
        <v>32</v>
      </c>
      <c r="P119" s="11"/>
      <c r="Q119" s="170"/>
      <c r="R119" s="11"/>
      <c r="S119" s="171">
        <v>1180895.6000000001</v>
      </c>
      <c r="T119" s="128">
        <v>44926</v>
      </c>
      <c r="U119" s="56"/>
      <c r="V119" s="34"/>
      <c r="W119" s="34"/>
      <c r="X119" s="77"/>
      <c r="Y119" s="77"/>
      <c r="Z119" s="171"/>
      <c r="AA119" s="34"/>
      <c r="AB119" s="34"/>
      <c r="AC119" s="34"/>
      <c r="AD119" s="172">
        <v>42.200000762939453</v>
      </c>
      <c r="AE119" s="172">
        <v>1104876.5</v>
      </c>
      <c r="AF119" s="128">
        <v>44561</v>
      </c>
      <c r="AG119" s="34"/>
      <c r="AH119" s="34"/>
      <c r="AI119" s="34"/>
      <c r="AJ119" s="34"/>
      <c r="AK119" s="34"/>
      <c r="AL119" s="34"/>
      <c r="AM119" s="34"/>
      <c r="AN119" s="34"/>
      <c r="AO119" s="34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9">
        <f t="shared" si="10"/>
        <v>2285772.1</v>
      </c>
      <c r="AZ119" s="34"/>
      <c r="BA119" s="34"/>
      <c r="BB119" s="34"/>
      <c r="BC119" s="119">
        <f t="shared" si="6"/>
        <v>2285772.1</v>
      </c>
      <c r="BD119" s="19"/>
      <c r="BE119" s="131"/>
      <c r="BF119" s="131"/>
    </row>
    <row r="120" spans="1:58">
      <c r="A120" s="168">
        <f t="shared" si="11"/>
        <v>12</v>
      </c>
      <c r="B120" s="163" t="s">
        <v>153</v>
      </c>
      <c r="C120" s="41">
        <v>1964</v>
      </c>
      <c r="D120" s="135" t="s">
        <v>100</v>
      </c>
      <c r="E120" s="73">
        <v>5</v>
      </c>
      <c r="F120" s="73">
        <v>5</v>
      </c>
      <c r="G120" s="73">
        <v>60</v>
      </c>
      <c r="H120" s="169">
        <v>15</v>
      </c>
      <c r="I120" s="69">
        <f t="shared" si="8"/>
        <v>45</v>
      </c>
      <c r="J120" s="34"/>
      <c r="K120" s="164">
        <v>2980</v>
      </c>
      <c r="L120" s="164">
        <v>2677.9</v>
      </c>
      <c r="M120" s="34">
        <v>699.5</v>
      </c>
      <c r="N120" s="110">
        <f t="shared" si="9"/>
        <v>1978.4</v>
      </c>
      <c r="O120" s="129">
        <v>232</v>
      </c>
      <c r="P120" s="11"/>
      <c r="Q120" s="170"/>
      <c r="R120" s="11"/>
      <c r="S120" s="171">
        <v>2583576.2000000002</v>
      </c>
      <c r="T120" s="128">
        <v>44561</v>
      </c>
      <c r="U120" s="56"/>
      <c r="V120" s="34"/>
      <c r="W120" s="34"/>
      <c r="X120" s="173">
        <v>783</v>
      </c>
      <c r="Y120" s="173">
        <v>3038204.5</v>
      </c>
      <c r="Z120" s="128">
        <v>44561</v>
      </c>
      <c r="AA120" s="34"/>
      <c r="AB120" s="34"/>
      <c r="AC120" s="34"/>
      <c r="AD120" s="171"/>
      <c r="AE120" s="171"/>
      <c r="AF120" s="171"/>
      <c r="AG120" s="34"/>
      <c r="AH120" s="34"/>
      <c r="AI120" s="34"/>
      <c r="AJ120" s="34"/>
      <c r="AK120" s="34"/>
      <c r="AL120" s="34"/>
      <c r="AM120" s="34"/>
      <c r="AN120" s="34"/>
      <c r="AO120" s="34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9">
        <f t="shared" si="10"/>
        <v>5621780.7000000002</v>
      </c>
      <c r="AZ120" s="34"/>
      <c r="BA120" s="34"/>
      <c r="BB120" s="34"/>
      <c r="BC120" s="119">
        <f t="shared" si="6"/>
        <v>5621780.7000000002</v>
      </c>
      <c r="BD120" s="19"/>
      <c r="BE120" s="131"/>
      <c r="BF120" s="131"/>
    </row>
    <row r="121" spans="1:58">
      <c r="A121" s="168">
        <f t="shared" si="11"/>
        <v>13</v>
      </c>
      <c r="B121" s="163" t="s">
        <v>154</v>
      </c>
      <c r="C121" s="41">
        <v>1989</v>
      </c>
      <c r="D121" s="135" t="s">
        <v>101</v>
      </c>
      <c r="E121" s="73">
        <v>14</v>
      </c>
      <c r="F121" s="73">
        <v>2</v>
      </c>
      <c r="G121" s="73">
        <v>138</v>
      </c>
      <c r="H121" s="169">
        <v>14</v>
      </c>
      <c r="I121" s="69">
        <f t="shared" si="8"/>
        <v>124</v>
      </c>
      <c r="J121" s="34"/>
      <c r="K121" s="164">
        <v>8012</v>
      </c>
      <c r="L121" s="164">
        <v>7206.7</v>
      </c>
      <c r="M121" s="34">
        <v>760.4</v>
      </c>
      <c r="N121" s="110">
        <f t="shared" si="9"/>
        <v>6446.3</v>
      </c>
      <c r="O121" s="129">
        <v>240</v>
      </c>
      <c r="P121" s="11" t="s">
        <v>164</v>
      </c>
      <c r="Q121" s="170">
        <v>2015</v>
      </c>
      <c r="R121" s="11"/>
      <c r="S121" s="171">
        <v>6083381.2000000002</v>
      </c>
      <c r="T121" s="128">
        <v>44926</v>
      </c>
      <c r="U121" s="56"/>
      <c r="V121" s="34"/>
      <c r="W121" s="34"/>
      <c r="X121" s="173">
        <v>872.70001220703125</v>
      </c>
      <c r="Y121" s="173">
        <v>3386259.25</v>
      </c>
      <c r="Z121" s="128">
        <v>44926</v>
      </c>
      <c r="AA121" s="34"/>
      <c r="AB121" s="34"/>
      <c r="AC121" s="34"/>
      <c r="AD121" s="171"/>
      <c r="AE121" s="171"/>
      <c r="AF121" s="171"/>
      <c r="AG121" s="172">
        <v>257.5</v>
      </c>
      <c r="AH121" s="172">
        <v>1779798.75</v>
      </c>
      <c r="AI121" s="128">
        <v>44926</v>
      </c>
      <c r="AJ121" s="34"/>
      <c r="AK121" s="34"/>
      <c r="AL121" s="34"/>
      <c r="AM121" s="34"/>
      <c r="AN121" s="34"/>
      <c r="AO121" s="34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9">
        <f t="shared" si="10"/>
        <v>11249439.199999999</v>
      </c>
      <c r="AZ121" s="34"/>
      <c r="BA121" s="34"/>
      <c r="BB121" s="34"/>
      <c r="BC121" s="119">
        <f t="shared" si="6"/>
        <v>11249439.199999999</v>
      </c>
      <c r="BD121" s="19"/>
      <c r="BE121" s="131"/>
      <c r="BF121" s="131"/>
    </row>
    <row r="122" spans="1:58">
      <c r="A122" s="168">
        <f t="shared" si="11"/>
        <v>14</v>
      </c>
      <c r="B122" s="166" t="s">
        <v>155</v>
      </c>
      <c r="C122" s="41">
        <v>1987</v>
      </c>
      <c r="D122" s="135" t="s">
        <v>140</v>
      </c>
      <c r="E122" s="73">
        <v>9</v>
      </c>
      <c r="F122" s="73">
        <v>1</v>
      </c>
      <c r="G122" s="73">
        <v>73</v>
      </c>
      <c r="H122" s="169">
        <v>52</v>
      </c>
      <c r="I122" s="69">
        <f t="shared" si="8"/>
        <v>21</v>
      </c>
      <c r="J122" s="34"/>
      <c r="K122" s="133">
        <v>4827</v>
      </c>
      <c r="L122" s="133">
        <v>2996.6</v>
      </c>
      <c r="M122" s="34">
        <v>2103.8000000000002</v>
      </c>
      <c r="N122" s="110">
        <f t="shared" si="9"/>
        <v>892.79999999999973</v>
      </c>
      <c r="O122" s="129">
        <v>257</v>
      </c>
      <c r="P122" s="11"/>
      <c r="Q122" s="170"/>
      <c r="R122" s="11"/>
      <c r="S122" s="171">
        <v>2248591.7000000002</v>
      </c>
      <c r="T122" s="128">
        <v>44196</v>
      </c>
      <c r="U122" s="56"/>
      <c r="V122" s="34"/>
      <c r="W122" s="34"/>
      <c r="X122" s="77"/>
      <c r="Y122" s="77"/>
      <c r="Z122" s="34"/>
      <c r="AA122" s="34"/>
      <c r="AB122" s="34"/>
      <c r="AC122" s="34"/>
      <c r="AD122" s="34"/>
      <c r="AE122" s="34"/>
      <c r="AF122" s="34"/>
      <c r="AG122" s="80"/>
      <c r="AH122" s="80"/>
      <c r="AI122" s="34"/>
      <c r="AJ122" s="34"/>
      <c r="AK122" s="34"/>
      <c r="AL122" s="34"/>
      <c r="AM122" s="34"/>
      <c r="AN122" s="34"/>
      <c r="AO122" s="34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9">
        <f t="shared" si="10"/>
        <v>2248591.7000000002</v>
      </c>
      <c r="AZ122" s="34"/>
      <c r="BA122" s="34"/>
      <c r="BB122" s="34"/>
      <c r="BC122" s="119">
        <f t="shared" si="6"/>
        <v>2248591.7000000002</v>
      </c>
      <c r="BD122" s="19"/>
      <c r="BE122" s="131"/>
      <c r="BF122" s="131"/>
    </row>
    <row r="123" spans="1:58">
      <c r="A123" s="168">
        <f t="shared" si="11"/>
        <v>15</v>
      </c>
      <c r="B123" s="163" t="s">
        <v>125</v>
      </c>
      <c r="C123" s="41">
        <v>1958</v>
      </c>
      <c r="D123" s="135" t="s">
        <v>145</v>
      </c>
      <c r="E123" s="73">
        <v>3</v>
      </c>
      <c r="F123" s="73">
        <v>2</v>
      </c>
      <c r="G123" s="73">
        <v>18</v>
      </c>
      <c r="H123" s="72">
        <v>7</v>
      </c>
      <c r="I123" s="69">
        <f t="shared" ref="I123" si="14">G123-H123</f>
        <v>11</v>
      </c>
      <c r="J123" s="34"/>
      <c r="K123" s="164">
        <v>1127.2</v>
      </c>
      <c r="L123" s="164">
        <v>985.4</v>
      </c>
      <c r="M123" s="34">
        <v>276.7</v>
      </c>
      <c r="N123" s="110">
        <f t="shared" ref="N123" si="15">L123-M123</f>
        <v>708.7</v>
      </c>
      <c r="O123" s="129">
        <v>41</v>
      </c>
      <c r="P123" s="11"/>
      <c r="Q123" s="170"/>
      <c r="R123" s="11"/>
      <c r="S123" s="34"/>
      <c r="T123" s="106"/>
      <c r="U123" s="56"/>
      <c r="V123" s="34"/>
      <c r="W123" s="34"/>
      <c r="X123" s="173">
        <v>615</v>
      </c>
      <c r="Y123" s="78">
        <v>3055812.13</v>
      </c>
      <c r="Z123" s="128">
        <v>44196</v>
      </c>
      <c r="AA123" s="34"/>
      <c r="AB123" s="34"/>
      <c r="AC123" s="34"/>
      <c r="AD123" s="171"/>
      <c r="AE123" s="171"/>
      <c r="AF123" s="171"/>
      <c r="AG123" s="80"/>
      <c r="AH123" s="80"/>
      <c r="AI123" s="34"/>
      <c r="AJ123" s="34"/>
      <c r="AK123" s="34"/>
      <c r="AL123" s="34"/>
      <c r="AM123" s="34"/>
      <c r="AN123" s="34"/>
      <c r="AO123" s="34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9">
        <f t="shared" si="10"/>
        <v>3055812.13</v>
      </c>
      <c r="AZ123" s="34"/>
      <c r="BA123" s="34"/>
      <c r="BB123" s="34"/>
      <c r="BC123" s="119">
        <f t="shared" si="6"/>
        <v>3055812.13</v>
      </c>
      <c r="BD123" s="19"/>
      <c r="BE123" s="131"/>
      <c r="BF123" s="131"/>
    </row>
    <row r="124" spans="1:58" ht="15.75" customHeight="1">
      <c r="A124" s="168">
        <f t="shared" si="11"/>
        <v>16</v>
      </c>
      <c r="B124" s="166" t="s">
        <v>158</v>
      </c>
      <c r="C124" s="43">
        <v>1994</v>
      </c>
      <c r="D124" s="167" t="s">
        <v>100</v>
      </c>
      <c r="E124" s="75">
        <v>17</v>
      </c>
      <c r="F124" s="75">
        <v>4</v>
      </c>
      <c r="G124" s="75">
        <v>271</v>
      </c>
      <c r="H124" s="169">
        <v>31</v>
      </c>
      <c r="I124" s="69">
        <f t="shared" si="8"/>
        <v>240</v>
      </c>
      <c r="J124" s="34"/>
      <c r="K124" s="133">
        <v>17479</v>
      </c>
      <c r="L124" s="133">
        <v>14846.3</v>
      </c>
      <c r="M124" s="34">
        <v>1709.8</v>
      </c>
      <c r="N124" s="110">
        <f t="shared" si="9"/>
        <v>13136.5</v>
      </c>
      <c r="O124" s="129">
        <v>776</v>
      </c>
      <c r="P124" s="11"/>
      <c r="Q124" s="170"/>
      <c r="R124" s="11"/>
      <c r="S124" s="34"/>
      <c r="T124" s="106"/>
      <c r="U124" s="177">
        <v>8</v>
      </c>
      <c r="V124" s="171">
        <v>27980053.5</v>
      </c>
      <c r="W124" s="128">
        <v>44196</v>
      </c>
      <c r="X124" s="77"/>
      <c r="Y124" s="78"/>
      <c r="Z124" s="34"/>
      <c r="AA124" s="34"/>
      <c r="AB124" s="34"/>
      <c r="AC124" s="34"/>
      <c r="AD124" s="34"/>
      <c r="AE124" s="34"/>
      <c r="AF124" s="34"/>
      <c r="AG124" s="80"/>
      <c r="AH124" s="80"/>
      <c r="AI124" s="34"/>
      <c r="AJ124" s="34"/>
      <c r="AK124" s="34"/>
      <c r="AL124" s="34"/>
      <c r="AM124" s="34"/>
      <c r="AN124" s="34"/>
      <c r="AO124" s="34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9">
        <f t="shared" si="10"/>
        <v>27980053.5</v>
      </c>
      <c r="AZ124" s="34"/>
      <c r="BA124" s="34"/>
      <c r="BB124" s="34"/>
      <c r="BC124" s="119">
        <f t="shared" si="6"/>
        <v>27980053.5</v>
      </c>
      <c r="BD124" s="19"/>
      <c r="BE124" s="131"/>
      <c r="BF124" s="131"/>
    </row>
    <row r="125" spans="1:58">
      <c r="A125" s="168">
        <f t="shared" si="11"/>
        <v>17</v>
      </c>
      <c r="B125" s="163" t="s">
        <v>173</v>
      </c>
      <c r="C125" s="41">
        <v>1956</v>
      </c>
      <c r="D125" s="135" t="s">
        <v>101</v>
      </c>
      <c r="E125" s="73">
        <v>2</v>
      </c>
      <c r="F125" s="73">
        <v>2</v>
      </c>
      <c r="G125" s="73">
        <v>12</v>
      </c>
      <c r="H125" s="169">
        <v>4</v>
      </c>
      <c r="I125" s="69">
        <v>8</v>
      </c>
      <c r="J125" s="34"/>
      <c r="K125" s="164">
        <v>1341</v>
      </c>
      <c r="L125" s="164">
        <v>742</v>
      </c>
      <c r="M125" s="34">
        <v>214.1</v>
      </c>
      <c r="N125" s="110">
        <f t="shared" si="9"/>
        <v>527.9</v>
      </c>
      <c r="O125" s="129">
        <v>44</v>
      </c>
      <c r="P125" s="11"/>
      <c r="Q125" s="170"/>
      <c r="R125" s="11"/>
      <c r="S125" s="171"/>
      <c r="T125" s="174"/>
      <c r="U125" s="56"/>
      <c r="V125" s="34"/>
      <c r="W125" s="34"/>
      <c r="X125" s="173">
        <v>744</v>
      </c>
      <c r="Y125" s="79">
        <v>3737858</v>
      </c>
      <c r="Z125" s="128">
        <v>44196</v>
      </c>
      <c r="AA125" s="34"/>
      <c r="AB125" s="34"/>
      <c r="AC125" s="34"/>
      <c r="AD125" s="34"/>
      <c r="AE125" s="34"/>
      <c r="AF125" s="34"/>
      <c r="AG125" s="80"/>
      <c r="AH125" s="80"/>
      <c r="AI125" s="34"/>
      <c r="AJ125" s="34"/>
      <c r="AK125" s="34"/>
      <c r="AL125" s="34"/>
      <c r="AM125" s="34"/>
      <c r="AN125" s="34"/>
      <c r="AO125" s="34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9">
        <f t="shared" si="10"/>
        <v>3737858</v>
      </c>
      <c r="AZ125" s="34"/>
      <c r="BA125" s="34"/>
      <c r="BB125" s="34"/>
      <c r="BC125" s="119">
        <f t="shared" si="6"/>
        <v>3737858</v>
      </c>
      <c r="BD125" s="19"/>
      <c r="BE125" s="131"/>
      <c r="BF125" s="131"/>
    </row>
    <row r="126" spans="1:58">
      <c r="A126" s="168">
        <f t="shared" si="11"/>
        <v>18</v>
      </c>
      <c r="B126" s="163" t="s">
        <v>159</v>
      </c>
      <c r="C126" s="41">
        <v>1986</v>
      </c>
      <c r="D126" s="135" t="s">
        <v>101</v>
      </c>
      <c r="E126" s="73">
        <v>5</v>
      </c>
      <c r="F126" s="73">
        <v>4</v>
      </c>
      <c r="G126" s="73">
        <v>60</v>
      </c>
      <c r="H126" s="169">
        <v>4</v>
      </c>
      <c r="I126" s="69">
        <v>56</v>
      </c>
      <c r="J126" s="34"/>
      <c r="K126" s="164">
        <v>3901.2</v>
      </c>
      <c r="L126" s="164">
        <v>2824.9</v>
      </c>
      <c r="M126" s="34">
        <v>233.6</v>
      </c>
      <c r="N126" s="110">
        <f t="shared" si="9"/>
        <v>2591.3000000000002</v>
      </c>
      <c r="O126" s="129">
        <v>149</v>
      </c>
      <c r="P126" s="11"/>
      <c r="Q126" s="170"/>
      <c r="R126" s="178"/>
      <c r="S126" s="171">
        <v>5685983.4000000004</v>
      </c>
      <c r="T126" s="128">
        <v>44561</v>
      </c>
      <c r="U126" s="56"/>
      <c r="V126" s="34"/>
      <c r="W126" s="34"/>
      <c r="X126" s="77"/>
      <c r="Y126" s="78"/>
      <c r="Z126" s="34"/>
      <c r="AA126" s="34"/>
      <c r="AB126" s="34"/>
      <c r="AC126" s="34"/>
      <c r="AD126" s="34"/>
      <c r="AE126" s="34"/>
      <c r="AF126" s="34"/>
      <c r="AG126" s="80"/>
      <c r="AH126" s="80"/>
      <c r="AI126" s="34"/>
      <c r="AJ126" s="34"/>
      <c r="AK126" s="34"/>
      <c r="AL126" s="34"/>
      <c r="AM126" s="34"/>
      <c r="AN126" s="34"/>
      <c r="AO126" s="34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9">
        <f t="shared" si="10"/>
        <v>5685983.4000000004</v>
      </c>
      <c r="AZ126" s="34"/>
      <c r="BA126" s="34"/>
      <c r="BB126" s="34"/>
      <c r="BC126" s="119">
        <f t="shared" si="6"/>
        <v>5685983.4000000004</v>
      </c>
      <c r="BD126" s="19"/>
      <c r="BE126" s="131"/>
      <c r="BF126" s="131"/>
    </row>
    <row r="127" spans="1:58">
      <c r="A127" s="168">
        <f t="shared" si="11"/>
        <v>19</v>
      </c>
      <c r="B127" s="163" t="s">
        <v>172</v>
      </c>
      <c r="C127" s="41">
        <v>1978</v>
      </c>
      <c r="D127" s="135" t="s">
        <v>101</v>
      </c>
      <c r="E127" s="73">
        <v>9</v>
      </c>
      <c r="F127" s="73">
        <v>2</v>
      </c>
      <c r="G127" s="73">
        <v>126</v>
      </c>
      <c r="H127" s="169">
        <v>9</v>
      </c>
      <c r="I127" s="69">
        <v>117</v>
      </c>
      <c r="J127" s="34"/>
      <c r="K127" s="133">
        <v>8856.2999999999993</v>
      </c>
      <c r="L127" s="133">
        <v>5534</v>
      </c>
      <c r="M127" s="34">
        <v>468.6</v>
      </c>
      <c r="N127" s="110">
        <f t="shared" si="9"/>
        <v>5065.3999999999996</v>
      </c>
      <c r="O127" s="129">
        <v>228</v>
      </c>
      <c r="P127" s="11"/>
      <c r="Q127" s="170"/>
      <c r="R127" s="11"/>
      <c r="S127" s="34"/>
      <c r="T127" s="106"/>
      <c r="U127" s="56"/>
      <c r="V127" s="34"/>
      <c r="W127" s="34"/>
      <c r="X127" s="173">
        <v>998.4000244140625</v>
      </c>
      <c r="Y127" s="173">
        <v>3874001.75</v>
      </c>
      <c r="Z127" s="128">
        <v>44196</v>
      </c>
      <c r="AA127" s="171"/>
      <c r="AB127" s="171"/>
      <c r="AC127" s="171"/>
      <c r="AD127" s="172">
        <v>4906.77001953125</v>
      </c>
      <c r="AE127" s="172">
        <v>8704313.5999999996</v>
      </c>
      <c r="AF127" s="128">
        <v>44196</v>
      </c>
      <c r="AG127" s="172">
        <v>193.17999267578125</v>
      </c>
      <c r="AH127" s="172">
        <v>473990.3125</v>
      </c>
      <c r="AI127" s="128">
        <v>44196</v>
      </c>
      <c r="AJ127" s="34"/>
      <c r="AK127" s="34"/>
      <c r="AL127" s="34"/>
      <c r="AM127" s="34"/>
      <c r="AN127" s="34"/>
      <c r="AO127" s="34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9">
        <f t="shared" si="10"/>
        <v>13052305.6625</v>
      </c>
      <c r="AZ127" s="34"/>
      <c r="BA127" s="34"/>
      <c r="BB127" s="34"/>
      <c r="BC127" s="119">
        <f t="shared" si="6"/>
        <v>13052305.6625</v>
      </c>
      <c r="BD127" s="19"/>
      <c r="BE127" s="131"/>
      <c r="BF127" s="131"/>
    </row>
    <row r="128" spans="1:58">
      <c r="A128" s="168">
        <f t="shared" si="11"/>
        <v>20</v>
      </c>
      <c r="B128" s="163" t="s">
        <v>160</v>
      </c>
      <c r="C128" s="41">
        <v>1969</v>
      </c>
      <c r="D128" s="135" t="s">
        <v>141</v>
      </c>
      <c r="E128" s="73">
        <v>5</v>
      </c>
      <c r="F128" s="73">
        <v>4</v>
      </c>
      <c r="G128" s="73">
        <v>60</v>
      </c>
      <c r="H128" s="169">
        <v>14</v>
      </c>
      <c r="I128" s="69">
        <f t="shared" ref="I128:I130" si="16">G128-H128</f>
        <v>46</v>
      </c>
      <c r="J128" s="34"/>
      <c r="K128" s="164">
        <v>2907</v>
      </c>
      <c r="L128" s="164">
        <v>2627.8</v>
      </c>
      <c r="M128" s="34">
        <v>402.7</v>
      </c>
      <c r="N128" s="110">
        <f t="shared" ref="N128:N130" si="17">L128-M128</f>
        <v>2225.1000000000004</v>
      </c>
      <c r="O128" s="129">
        <v>120</v>
      </c>
      <c r="P128" s="11"/>
      <c r="Q128" s="170"/>
      <c r="R128" s="11"/>
      <c r="S128" s="171">
        <v>2751260.6</v>
      </c>
      <c r="T128" s="128">
        <v>43830</v>
      </c>
      <c r="U128" s="56"/>
      <c r="V128" s="34"/>
      <c r="W128" s="34"/>
      <c r="X128" s="173">
        <v>830.3699951171875</v>
      </c>
      <c r="Y128" s="173">
        <v>3222010</v>
      </c>
      <c r="Z128" s="128">
        <v>43830</v>
      </c>
      <c r="AA128" s="34"/>
      <c r="AB128" s="34"/>
      <c r="AC128" s="34"/>
      <c r="AD128" s="171">
        <v>2220.5</v>
      </c>
      <c r="AE128" s="171">
        <v>4500931.4000000004</v>
      </c>
      <c r="AF128" s="128">
        <v>43830</v>
      </c>
      <c r="AG128" s="34"/>
      <c r="AH128" s="34"/>
      <c r="AI128" s="34"/>
      <c r="AJ128" s="34"/>
      <c r="AK128" s="34"/>
      <c r="AL128" s="34"/>
      <c r="AM128" s="34"/>
      <c r="AN128" s="34"/>
      <c r="AO128" s="34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9">
        <f t="shared" si="10"/>
        <v>10474202</v>
      </c>
      <c r="AZ128" s="34"/>
      <c r="BA128" s="34"/>
      <c r="BB128" s="34"/>
      <c r="BC128" s="119">
        <f t="shared" si="6"/>
        <v>10474202</v>
      </c>
      <c r="BD128" s="19"/>
      <c r="BE128" s="131"/>
      <c r="BF128" s="131"/>
    </row>
    <row r="129" spans="1:58">
      <c r="A129" s="168">
        <f t="shared" si="11"/>
        <v>21</v>
      </c>
      <c r="B129" s="163" t="s">
        <v>176</v>
      </c>
      <c r="C129" s="41">
        <v>1979</v>
      </c>
      <c r="D129" s="135" t="s">
        <v>102</v>
      </c>
      <c r="E129" s="73">
        <v>5</v>
      </c>
      <c r="F129" s="73">
        <v>4</v>
      </c>
      <c r="G129" s="73">
        <v>58</v>
      </c>
      <c r="H129" s="169">
        <v>10</v>
      </c>
      <c r="I129" s="69">
        <f t="shared" si="16"/>
        <v>48</v>
      </c>
      <c r="J129" s="34"/>
      <c r="K129" s="164">
        <v>2646</v>
      </c>
      <c r="L129" s="164">
        <v>2527.6</v>
      </c>
      <c r="M129" s="34">
        <v>463.2</v>
      </c>
      <c r="N129" s="110">
        <f t="shared" si="17"/>
        <v>2064.4</v>
      </c>
      <c r="O129" s="129">
        <v>128</v>
      </c>
      <c r="P129" s="11"/>
      <c r="Q129" s="170"/>
      <c r="R129" s="11"/>
      <c r="S129" s="171">
        <v>2489520.5</v>
      </c>
      <c r="T129" s="128">
        <v>43830</v>
      </c>
      <c r="U129" s="56"/>
      <c r="V129" s="34"/>
      <c r="W129" s="34"/>
      <c r="X129" s="77"/>
      <c r="Y129" s="78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9">
        <f t="shared" si="10"/>
        <v>2489520.5</v>
      </c>
      <c r="AZ129" s="34"/>
      <c r="BA129" s="34"/>
      <c r="BB129" s="34"/>
      <c r="BC129" s="119">
        <f t="shared" si="6"/>
        <v>2489520.5</v>
      </c>
      <c r="BD129" s="19"/>
      <c r="BE129" s="131"/>
      <c r="BF129" s="131"/>
    </row>
    <row r="130" spans="1:58">
      <c r="A130" s="168">
        <f t="shared" si="11"/>
        <v>22</v>
      </c>
      <c r="B130" s="108" t="s">
        <v>180</v>
      </c>
      <c r="C130" s="40">
        <v>1977</v>
      </c>
      <c r="D130" s="11" t="s">
        <v>100</v>
      </c>
      <c r="E130" s="34">
        <v>5</v>
      </c>
      <c r="F130" s="34">
        <v>8</v>
      </c>
      <c r="G130" s="34">
        <v>119</v>
      </c>
      <c r="H130" s="72">
        <v>22</v>
      </c>
      <c r="I130" s="69">
        <f t="shared" si="16"/>
        <v>97</v>
      </c>
      <c r="J130" s="34"/>
      <c r="K130" s="35">
        <v>5317</v>
      </c>
      <c r="L130" s="35">
        <v>5165.8</v>
      </c>
      <c r="M130" s="34">
        <v>973.1</v>
      </c>
      <c r="N130" s="110">
        <f t="shared" si="17"/>
        <v>4192.7</v>
      </c>
      <c r="O130" s="129">
        <v>271</v>
      </c>
      <c r="P130" s="61" t="s">
        <v>162</v>
      </c>
      <c r="Q130" s="130">
        <v>2016</v>
      </c>
      <c r="R130" s="114"/>
      <c r="S130" s="171">
        <v>2447252</v>
      </c>
      <c r="T130" s="128">
        <v>43830</v>
      </c>
      <c r="U130" s="56"/>
      <c r="V130" s="34"/>
      <c r="W130" s="34"/>
      <c r="X130" s="77"/>
      <c r="Y130" s="78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9">
        <f t="shared" si="10"/>
        <v>2447252</v>
      </c>
      <c r="AZ130" s="34"/>
      <c r="BA130" s="34"/>
      <c r="BB130" s="34"/>
      <c r="BC130" s="119">
        <f t="shared" si="6"/>
        <v>2447252</v>
      </c>
      <c r="BD130" s="19"/>
      <c r="BE130" s="131"/>
      <c r="BF130" s="131"/>
    </row>
    <row r="131" spans="1:58">
      <c r="A131" s="33"/>
      <c r="B131" s="33"/>
      <c r="C131" s="48"/>
      <c r="D131" s="4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60"/>
      <c r="T131" s="49"/>
      <c r="U131" s="55"/>
      <c r="V131" s="60"/>
      <c r="W131" s="49"/>
      <c r="X131" s="49"/>
      <c r="Y131" s="60"/>
      <c r="Z131" s="49"/>
      <c r="AA131" s="49"/>
      <c r="AB131" s="49"/>
      <c r="AC131" s="49"/>
      <c r="AD131" s="49"/>
      <c r="AE131" s="60"/>
      <c r="AF131" s="49"/>
      <c r="AG131" s="49"/>
      <c r="AH131" s="60"/>
      <c r="AI131" s="49"/>
      <c r="AJ131" s="49"/>
      <c r="AK131" s="49"/>
      <c r="AL131" s="49"/>
      <c r="AM131" s="49"/>
      <c r="AN131" s="49"/>
      <c r="AO131" s="49"/>
      <c r="AP131" s="3"/>
      <c r="AQ131" s="3"/>
      <c r="AR131" s="3"/>
      <c r="AS131" s="3"/>
      <c r="AT131" s="3"/>
      <c r="AU131" s="3"/>
      <c r="AV131" s="3"/>
      <c r="AW131" s="3"/>
      <c r="AX131" s="3"/>
      <c r="AY131" s="81"/>
      <c r="AZ131" s="49"/>
      <c r="BA131" s="49"/>
      <c r="BB131" s="49"/>
      <c r="BC131" s="49"/>
      <c r="BD131" s="3"/>
      <c r="BE131" s="36"/>
      <c r="BF131" s="36"/>
    </row>
    <row r="132" spans="1:58">
      <c r="A132" s="33"/>
      <c r="B132" s="33"/>
      <c r="C132" s="3"/>
      <c r="D132" s="4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9"/>
      <c r="T132" s="49"/>
      <c r="U132" s="55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3"/>
      <c r="AQ132" s="3"/>
      <c r="AR132" s="3"/>
      <c r="AS132" s="3"/>
      <c r="AT132" s="3"/>
      <c r="AU132" s="3"/>
      <c r="AV132" s="3"/>
      <c r="AW132" s="3"/>
      <c r="AX132" s="3"/>
      <c r="AY132" s="59"/>
      <c r="AZ132" s="49"/>
      <c r="BA132" s="49"/>
      <c r="BB132" s="49"/>
      <c r="BC132" s="49"/>
      <c r="BD132" s="3"/>
      <c r="BE132" s="36"/>
      <c r="BF132" s="36"/>
    </row>
    <row r="133" spans="1:58">
      <c r="A133" s="33"/>
      <c r="B133" s="33"/>
      <c r="C133" s="3"/>
      <c r="D133" s="4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9"/>
      <c r="T133" s="49"/>
      <c r="U133" s="55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3"/>
      <c r="AQ133" s="3"/>
      <c r="AR133" s="3"/>
      <c r="AS133" s="3"/>
      <c r="AT133" s="3"/>
      <c r="AU133" s="3"/>
      <c r="AV133" s="3"/>
      <c r="AW133" s="3"/>
      <c r="AX133" s="3"/>
      <c r="AY133" s="49"/>
      <c r="AZ133" s="49"/>
      <c r="BA133" s="49"/>
      <c r="BB133" s="49"/>
      <c r="BC133" s="49"/>
      <c r="BD133" s="3"/>
      <c r="BE133" s="36"/>
      <c r="BF133" s="36"/>
    </row>
    <row r="134" spans="1:58">
      <c r="A134" s="33"/>
      <c r="B134" s="33"/>
      <c r="C134" s="3"/>
      <c r="D134" s="4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9"/>
      <c r="T134" s="49"/>
      <c r="U134" s="55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3"/>
      <c r="AQ134" s="3"/>
      <c r="AR134" s="3"/>
      <c r="AS134" s="3"/>
      <c r="AT134" s="3"/>
      <c r="AU134" s="3"/>
      <c r="AV134" s="3"/>
      <c r="AW134" s="3"/>
      <c r="AX134" s="3"/>
      <c r="AY134" s="49"/>
      <c r="AZ134" s="49"/>
      <c r="BA134" s="49"/>
      <c r="BB134" s="49"/>
      <c r="BC134" s="49"/>
      <c r="BD134" s="3"/>
      <c r="BE134" s="36"/>
      <c r="BF134" s="36"/>
    </row>
    <row r="135" spans="1:58">
      <c r="A135" s="33"/>
      <c r="B135" s="33"/>
      <c r="C135" s="3"/>
      <c r="D135" s="4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9"/>
      <c r="T135" s="49"/>
      <c r="U135" s="55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3"/>
      <c r="AQ135" s="3"/>
      <c r="AR135" s="3"/>
      <c r="AS135" s="3"/>
      <c r="AT135" s="3"/>
      <c r="AU135" s="3"/>
      <c r="AV135" s="3"/>
      <c r="AW135" s="3"/>
      <c r="AX135" s="3"/>
      <c r="AY135" s="49"/>
      <c r="AZ135" s="49"/>
      <c r="BA135" s="49"/>
      <c r="BB135" s="49"/>
      <c r="BC135" s="49"/>
      <c r="BD135" s="3"/>
      <c r="BE135" s="36"/>
      <c r="BF135" s="36"/>
    </row>
    <row r="136" spans="1:58">
      <c r="A136" s="33"/>
      <c r="B136" s="33"/>
      <c r="C136" s="3"/>
      <c r="D136" s="38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9"/>
      <c r="T136" s="49"/>
      <c r="U136" s="55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3"/>
      <c r="AQ136" s="3"/>
      <c r="AR136" s="3"/>
      <c r="AS136" s="3"/>
      <c r="AT136" s="3"/>
      <c r="AU136" s="3"/>
      <c r="AV136" s="3"/>
      <c r="AW136" s="3"/>
      <c r="AX136" s="3"/>
      <c r="AY136" s="49"/>
      <c r="AZ136" s="49"/>
      <c r="BA136" s="49"/>
      <c r="BB136" s="49"/>
      <c r="BC136" s="49"/>
      <c r="BD136" s="3"/>
      <c r="BE136" s="36"/>
      <c r="BF136" s="36"/>
    </row>
    <row r="137" spans="1:58">
      <c r="A137" s="33"/>
      <c r="B137" s="33"/>
      <c r="C137" s="3"/>
      <c r="D137" s="38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9"/>
      <c r="T137" s="49"/>
      <c r="U137" s="55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3"/>
      <c r="AQ137" s="3"/>
      <c r="AR137" s="3"/>
      <c r="AS137" s="3"/>
      <c r="AT137" s="3"/>
      <c r="AU137" s="3"/>
      <c r="AV137" s="3"/>
      <c r="AW137" s="3"/>
      <c r="AX137" s="3"/>
      <c r="AY137" s="49"/>
      <c r="AZ137" s="49"/>
      <c r="BA137" s="49"/>
      <c r="BB137" s="49"/>
      <c r="BC137" s="49"/>
      <c r="BD137" s="3"/>
      <c r="BE137" s="36"/>
      <c r="BF137" s="36"/>
    </row>
    <row r="138" spans="1:58">
      <c r="A138" s="33"/>
      <c r="B138" s="33"/>
      <c r="C138" s="3"/>
      <c r="D138" s="38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9"/>
      <c r="T138" s="49"/>
      <c r="U138" s="55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3"/>
      <c r="AQ138" s="3"/>
      <c r="AR138" s="3"/>
      <c r="AS138" s="3"/>
      <c r="AT138" s="3"/>
      <c r="AU138" s="3"/>
      <c r="AV138" s="3"/>
      <c r="AW138" s="3"/>
      <c r="AX138" s="3"/>
      <c r="AY138" s="49"/>
      <c r="AZ138" s="49"/>
      <c r="BA138" s="49"/>
      <c r="BB138" s="49"/>
      <c r="BC138" s="49"/>
      <c r="BD138" s="3"/>
      <c r="BE138" s="36"/>
      <c r="BF138" s="36"/>
    </row>
    <row r="139" spans="1:58">
      <c r="A139" s="33"/>
      <c r="B139" s="33"/>
      <c r="C139" s="3"/>
      <c r="D139" s="38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9"/>
      <c r="T139" s="49"/>
      <c r="U139" s="55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3"/>
      <c r="AQ139" s="3"/>
      <c r="AR139" s="3"/>
      <c r="AS139" s="3"/>
      <c r="AT139" s="3"/>
      <c r="AU139" s="3"/>
      <c r="AV139" s="3"/>
      <c r="AW139" s="3"/>
      <c r="AX139" s="3"/>
      <c r="AY139" s="49"/>
      <c r="AZ139" s="49"/>
      <c r="BA139" s="49"/>
      <c r="BB139" s="49"/>
      <c r="BC139" s="49"/>
      <c r="BD139" s="3"/>
      <c r="BE139" s="36"/>
      <c r="BF139" s="36"/>
    </row>
    <row r="140" spans="1:58">
      <c r="A140" s="33"/>
      <c r="B140" s="33"/>
      <c r="C140" s="3"/>
      <c r="D140" s="38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9"/>
      <c r="T140" s="49"/>
      <c r="U140" s="55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3"/>
      <c r="AQ140" s="3"/>
      <c r="AR140" s="3"/>
      <c r="AS140" s="3"/>
      <c r="AT140" s="3"/>
      <c r="AU140" s="3"/>
      <c r="AV140" s="3"/>
      <c r="AW140" s="3"/>
      <c r="AX140" s="3"/>
      <c r="AY140" s="49"/>
      <c r="AZ140" s="49"/>
      <c r="BA140" s="49"/>
      <c r="BB140" s="49"/>
      <c r="BC140" s="49"/>
      <c r="BD140" s="3"/>
      <c r="BE140" s="36"/>
      <c r="BF140" s="36"/>
    </row>
    <row r="141" spans="1:58">
      <c r="A141" s="33"/>
      <c r="B141" s="33"/>
      <c r="C141" s="3"/>
      <c r="D141" s="38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9"/>
      <c r="T141" s="49"/>
      <c r="U141" s="55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3"/>
      <c r="AQ141" s="3"/>
      <c r="AR141" s="3"/>
      <c r="AS141" s="3"/>
      <c r="AT141" s="3"/>
      <c r="AU141" s="3"/>
      <c r="AV141" s="3"/>
      <c r="AW141" s="3"/>
      <c r="AX141" s="3"/>
      <c r="AY141" s="49"/>
      <c r="AZ141" s="49"/>
      <c r="BA141" s="49"/>
      <c r="BB141" s="49"/>
      <c r="BC141" s="49"/>
      <c r="BD141" s="3"/>
      <c r="BE141" s="36"/>
      <c r="BF141" s="36"/>
    </row>
    <row r="142" spans="1:58">
      <c r="A142" s="33"/>
      <c r="B142" s="33"/>
      <c r="C142" s="3"/>
      <c r="D142" s="38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9"/>
      <c r="T142" s="49"/>
      <c r="U142" s="55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3"/>
      <c r="AQ142" s="3"/>
      <c r="AR142" s="3"/>
      <c r="AS142" s="3"/>
      <c r="AT142" s="3"/>
      <c r="AU142" s="3"/>
      <c r="AV142" s="3"/>
      <c r="AW142" s="3"/>
      <c r="AX142" s="3"/>
      <c r="AY142" s="49"/>
      <c r="AZ142" s="49"/>
      <c r="BA142" s="49"/>
      <c r="BB142" s="49"/>
      <c r="BC142" s="49"/>
      <c r="BD142" s="3"/>
      <c r="BE142" s="36"/>
      <c r="BF142" s="36"/>
    </row>
    <row r="143" spans="1:58">
      <c r="A143" s="33"/>
      <c r="B143" s="33"/>
      <c r="C143" s="3"/>
      <c r="D143" s="38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9"/>
      <c r="T143" s="49"/>
      <c r="U143" s="55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3"/>
      <c r="AQ143" s="3"/>
      <c r="AR143" s="3"/>
      <c r="AS143" s="3"/>
      <c r="AT143" s="3"/>
      <c r="AU143" s="3"/>
      <c r="AV143" s="3"/>
      <c r="AW143" s="3"/>
      <c r="AX143" s="3"/>
      <c r="AY143" s="49"/>
      <c r="AZ143" s="49"/>
      <c r="BA143" s="49"/>
      <c r="BB143" s="49"/>
      <c r="BC143" s="49"/>
      <c r="BD143" s="3"/>
      <c r="BE143" s="36"/>
      <c r="BF143" s="36"/>
    </row>
    <row r="144" spans="1:58">
      <c r="A144" s="33"/>
      <c r="B144" s="33"/>
      <c r="C144" s="3"/>
      <c r="D144" s="38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9"/>
      <c r="T144" s="49"/>
      <c r="U144" s="55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3"/>
      <c r="AQ144" s="3"/>
      <c r="AR144" s="3"/>
      <c r="AS144" s="3"/>
      <c r="AT144" s="3"/>
      <c r="AU144" s="3"/>
      <c r="AV144" s="3"/>
      <c r="AW144" s="3"/>
      <c r="AX144" s="3"/>
      <c r="AY144" s="49"/>
      <c r="AZ144" s="49"/>
      <c r="BA144" s="49"/>
      <c r="BB144" s="49"/>
      <c r="BC144" s="49"/>
      <c r="BD144" s="3"/>
      <c r="BE144" s="36"/>
      <c r="BF144" s="36"/>
    </row>
    <row r="145" spans="1:58">
      <c r="A145" s="33"/>
      <c r="B145" s="33"/>
      <c r="C145" s="3"/>
      <c r="D145" s="38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9"/>
      <c r="T145" s="49"/>
      <c r="U145" s="55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3"/>
      <c r="AQ145" s="3"/>
      <c r="AR145" s="3"/>
      <c r="AS145" s="3"/>
      <c r="AT145" s="3"/>
      <c r="AU145" s="3"/>
      <c r="AV145" s="3"/>
      <c r="AW145" s="3"/>
      <c r="AX145" s="3"/>
      <c r="AY145" s="49"/>
      <c r="AZ145" s="49"/>
      <c r="BA145" s="49"/>
      <c r="BB145" s="49"/>
      <c r="BC145" s="49"/>
      <c r="BD145" s="3"/>
      <c r="BE145" s="36"/>
      <c r="BF145" s="36"/>
    </row>
    <row r="146" spans="1:58">
      <c r="A146" s="33"/>
      <c r="B146" s="33"/>
      <c r="C146" s="3"/>
      <c r="D146" s="38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9"/>
      <c r="T146" s="49"/>
      <c r="U146" s="55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3"/>
      <c r="AQ146" s="3"/>
      <c r="AR146" s="3"/>
      <c r="AS146" s="3"/>
      <c r="AT146" s="3"/>
      <c r="AU146" s="3"/>
      <c r="AV146" s="3"/>
      <c r="AW146" s="3"/>
      <c r="AX146" s="3"/>
      <c r="AY146" s="49"/>
      <c r="AZ146" s="49"/>
      <c r="BA146" s="49"/>
      <c r="BB146" s="49"/>
      <c r="BC146" s="49"/>
      <c r="BD146" s="3"/>
      <c r="BE146" s="36"/>
      <c r="BF146" s="36"/>
    </row>
    <row r="147" spans="1:58">
      <c r="A147" s="33"/>
      <c r="B147" s="33"/>
      <c r="C147" s="3"/>
      <c r="D147" s="38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9"/>
      <c r="T147" s="19"/>
      <c r="U147" s="53"/>
      <c r="V147" s="19"/>
      <c r="W147" s="19"/>
      <c r="X147" s="3"/>
      <c r="Y147" s="49"/>
      <c r="Z147" s="49"/>
      <c r="AA147" s="3"/>
      <c r="AB147" s="49"/>
      <c r="AC147" s="49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49"/>
      <c r="AZ147" s="49"/>
      <c r="BA147" s="49"/>
      <c r="BB147" s="49"/>
      <c r="BC147" s="49"/>
      <c r="BD147" s="3"/>
      <c r="BE147" s="36"/>
      <c r="BF147" s="36"/>
    </row>
    <row r="148" spans="1:58">
      <c r="A148" s="33"/>
      <c r="B148" s="33"/>
      <c r="C148" s="3"/>
      <c r="D148" s="38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9"/>
      <c r="T148" s="19"/>
      <c r="U148" s="53"/>
      <c r="V148" s="19"/>
      <c r="W148" s="19"/>
      <c r="X148" s="3"/>
      <c r="Y148" s="49"/>
      <c r="Z148" s="49"/>
      <c r="AA148" s="3"/>
      <c r="AB148" s="49"/>
      <c r="AC148" s="49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49"/>
      <c r="AZ148" s="49"/>
      <c r="BA148" s="49"/>
      <c r="BB148" s="49"/>
      <c r="BC148" s="49"/>
      <c r="BD148" s="3"/>
      <c r="BE148" s="36"/>
      <c r="BF148" s="36"/>
    </row>
    <row r="149" spans="1:58">
      <c r="A149" s="33"/>
      <c r="B149" s="33"/>
      <c r="C149" s="3"/>
      <c r="D149" s="38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9"/>
      <c r="T149" s="19"/>
      <c r="U149" s="53"/>
      <c r="V149" s="19"/>
      <c r="W149" s="19"/>
      <c r="X149" s="3"/>
      <c r="Y149" s="49"/>
      <c r="Z149" s="49"/>
      <c r="AA149" s="3"/>
      <c r="AB149" s="49"/>
      <c r="AC149" s="49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49"/>
      <c r="AZ149" s="49"/>
      <c r="BA149" s="49"/>
      <c r="BB149" s="49"/>
      <c r="BC149" s="49"/>
      <c r="BD149" s="3"/>
      <c r="BE149" s="36"/>
      <c r="BF149" s="36"/>
    </row>
    <row r="150" spans="1:58">
      <c r="A150" s="33"/>
      <c r="B150" s="33"/>
      <c r="C150" s="3"/>
      <c r="D150" s="38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9"/>
      <c r="T150" s="19"/>
      <c r="U150" s="53"/>
      <c r="V150" s="19"/>
      <c r="W150" s="19"/>
      <c r="X150" s="3"/>
      <c r="Y150" s="49"/>
      <c r="Z150" s="49"/>
      <c r="AA150" s="3"/>
      <c r="AB150" s="49"/>
      <c r="AC150" s="49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49"/>
      <c r="AZ150" s="49"/>
      <c r="BA150" s="49"/>
      <c r="BB150" s="49"/>
      <c r="BC150" s="49"/>
      <c r="BD150" s="3"/>
      <c r="BE150" s="36"/>
      <c r="BF150" s="36"/>
    </row>
    <row r="151" spans="1:58">
      <c r="A151" s="33"/>
      <c r="B151" s="33"/>
      <c r="C151" s="3"/>
      <c r="D151" s="3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9"/>
      <c r="T151" s="19"/>
      <c r="U151" s="53"/>
      <c r="V151" s="19"/>
      <c r="W151" s="19"/>
      <c r="X151" s="3"/>
      <c r="Y151" s="49"/>
      <c r="Z151" s="49"/>
      <c r="AA151" s="3"/>
      <c r="AB151" s="49"/>
      <c r="AC151" s="49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49"/>
      <c r="AZ151" s="49"/>
      <c r="BA151" s="49"/>
      <c r="BB151" s="49"/>
      <c r="BC151" s="49"/>
      <c r="BD151" s="3"/>
      <c r="BE151" s="36"/>
      <c r="BF151" s="36"/>
    </row>
    <row r="152" spans="1:58">
      <c r="A152" s="33"/>
      <c r="B152" s="33"/>
      <c r="C152" s="3"/>
      <c r="D152" s="38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9"/>
      <c r="T152" s="19"/>
      <c r="U152" s="53"/>
      <c r="V152" s="19"/>
      <c r="W152" s="19"/>
      <c r="X152" s="3"/>
      <c r="Y152" s="49"/>
      <c r="Z152" s="49"/>
      <c r="AA152" s="3"/>
      <c r="AB152" s="49"/>
      <c r="AC152" s="49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49"/>
      <c r="AZ152" s="49"/>
      <c r="BA152" s="49"/>
      <c r="BB152" s="49"/>
      <c r="BC152" s="49"/>
      <c r="BD152" s="3"/>
      <c r="BE152" s="36"/>
      <c r="BF152" s="36"/>
    </row>
    <row r="153" spans="1:58">
      <c r="A153" s="33"/>
      <c r="B153" s="33"/>
      <c r="C153" s="3"/>
      <c r="D153" s="38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9"/>
      <c r="T153" s="19"/>
      <c r="U153" s="53"/>
      <c r="V153" s="19"/>
      <c r="W153" s="19"/>
      <c r="X153" s="3"/>
      <c r="Y153" s="49"/>
      <c r="Z153" s="49"/>
      <c r="AA153" s="3"/>
      <c r="AB153" s="49"/>
      <c r="AC153" s="49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49"/>
      <c r="AZ153" s="49"/>
      <c r="BA153" s="49"/>
      <c r="BB153" s="49"/>
      <c r="BC153" s="49"/>
      <c r="BD153" s="3"/>
      <c r="BE153" s="36"/>
      <c r="BF153" s="36"/>
    </row>
    <row r="154" spans="1:58">
      <c r="A154" s="33"/>
      <c r="B154" s="33"/>
      <c r="C154" s="3"/>
      <c r="D154" s="38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9"/>
      <c r="T154" s="19"/>
      <c r="U154" s="53"/>
      <c r="V154" s="19"/>
      <c r="W154" s="19"/>
      <c r="X154" s="3"/>
      <c r="Y154" s="49"/>
      <c r="Z154" s="49"/>
      <c r="AA154" s="3"/>
      <c r="AB154" s="49"/>
      <c r="AC154" s="49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49"/>
      <c r="AZ154" s="49"/>
      <c r="BA154" s="49"/>
      <c r="BB154" s="49"/>
      <c r="BC154" s="49"/>
      <c r="BD154" s="3"/>
      <c r="BE154" s="36"/>
      <c r="BF154" s="36"/>
    </row>
    <row r="155" spans="1:58">
      <c r="A155" s="33"/>
      <c r="B155" s="33"/>
      <c r="C155" s="3"/>
      <c r="D155" s="38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9"/>
      <c r="T155" s="19"/>
      <c r="U155" s="53"/>
      <c r="V155" s="19"/>
      <c r="W155" s="19"/>
      <c r="X155" s="3"/>
      <c r="Y155" s="49"/>
      <c r="Z155" s="49"/>
      <c r="AA155" s="3"/>
      <c r="AB155" s="49"/>
      <c r="AC155" s="49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49"/>
      <c r="AZ155" s="49"/>
      <c r="BA155" s="49"/>
      <c r="BB155" s="49"/>
      <c r="BC155" s="49"/>
      <c r="BD155" s="3"/>
      <c r="BE155" s="36"/>
      <c r="BF155" s="36"/>
    </row>
    <row r="156" spans="1:58">
      <c r="A156" s="33"/>
      <c r="B156" s="33"/>
      <c r="C156" s="3"/>
      <c r="D156" s="38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9"/>
      <c r="T156" s="19"/>
      <c r="U156" s="53"/>
      <c r="V156" s="19"/>
      <c r="W156" s="19"/>
      <c r="X156" s="3"/>
      <c r="Y156" s="49"/>
      <c r="Z156" s="49"/>
      <c r="AA156" s="3"/>
      <c r="AB156" s="49"/>
      <c r="AC156" s="49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49"/>
      <c r="AZ156" s="49"/>
      <c r="BA156" s="49"/>
      <c r="BB156" s="49"/>
      <c r="BC156" s="49"/>
      <c r="BD156" s="3"/>
      <c r="BE156" s="36"/>
      <c r="BF156" s="36"/>
    </row>
    <row r="157" spans="1:58">
      <c r="A157" s="33"/>
      <c r="B157" s="33"/>
      <c r="C157" s="3"/>
      <c r="D157" s="38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9"/>
      <c r="T157" s="19"/>
      <c r="U157" s="53"/>
      <c r="V157" s="19"/>
      <c r="W157" s="19"/>
      <c r="X157" s="3"/>
      <c r="Y157" s="49"/>
      <c r="Z157" s="49"/>
      <c r="AA157" s="3"/>
      <c r="AB157" s="49"/>
      <c r="AC157" s="49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49"/>
      <c r="AZ157" s="49"/>
      <c r="BA157" s="49"/>
      <c r="BB157" s="49"/>
      <c r="BC157" s="49"/>
      <c r="BD157" s="3"/>
      <c r="BE157" s="36"/>
      <c r="BF157" s="36"/>
    </row>
    <row r="158" spans="1:58">
      <c r="A158" s="33"/>
      <c r="B158" s="33"/>
      <c r="C158" s="3"/>
      <c r="D158" s="38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9"/>
      <c r="T158" s="19"/>
      <c r="U158" s="53"/>
      <c r="V158" s="19"/>
      <c r="W158" s="19"/>
      <c r="X158" s="3"/>
      <c r="Y158" s="49"/>
      <c r="Z158" s="49"/>
      <c r="AA158" s="3"/>
      <c r="AB158" s="49"/>
      <c r="AC158" s="49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49"/>
      <c r="AZ158" s="49"/>
      <c r="BA158" s="49"/>
      <c r="BB158" s="49"/>
      <c r="BC158" s="49"/>
      <c r="BD158" s="3"/>
      <c r="BE158" s="36"/>
      <c r="BF158" s="36"/>
    </row>
    <row r="159" spans="1:58">
      <c r="A159" s="33"/>
      <c r="B159" s="33"/>
      <c r="C159" s="3"/>
      <c r="D159" s="38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51"/>
      <c r="V159" s="19"/>
      <c r="W159" s="19"/>
      <c r="X159" s="3"/>
      <c r="Y159" s="49"/>
      <c r="Z159" s="49"/>
      <c r="AA159" s="3"/>
      <c r="AB159" s="49"/>
      <c r="AC159" s="49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49"/>
      <c r="AZ159" s="49"/>
      <c r="BA159" s="49"/>
      <c r="BB159" s="49"/>
      <c r="BC159" s="49"/>
      <c r="BD159" s="3"/>
      <c r="BE159" s="36"/>
      <c r="BF159" s="36"/>
    </row>
    <row r="160" spans="1:58">
      <c r="A160" s="33"/>
      <c r="B160" s="33"/>
      <c r="C160" s="3"/>
      <c r="D160" s="38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51"/>
      <c r="V160" s="19"/>
      <c r="W160" s="19"/>
      <c r="X160" s="3"/>
      <c r="Y160" s="49"/>
      <c r="Z160" s="49"/>
      <c r="AA160" s="3"/>
      <c r="AB160" s="49"/>
      <c r="AC160" s="49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49"/>
      <c r="AZ160" s="49"/>
      <c r="BA160" s="49"/>
      <c r="BB160" s="49"/>
      <c r="BC160" s="49"/>
      <c r="BD160" s="3"/>
      <c r="BE160" s="36"/>
      <c r="BF160" s="36"/>
    </row>
    <row r="161" spans="1:58">
      <c r="A161" s="33"/>
      <c r="B161" s="33"/>
      <c r="C161" s="3"/>
      <c r="D161" s="38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51"/>
      <c r="V161" s="19"/>
      <c r="W161" s="19"/>
      <c r="X161" s="3"/>
      <c r="Y161" s="49"/>
      <c r="Z161" s="49"/>
      <c r="AA161" s="3"/>
      <c r="AB161" s="49"/>
      <c r="AC161" s="49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49"/>
      <c r="AZ161" s="49"/>
      <c r="BA161" s="49"/>
      <c r="BB161" s="49"/>
      <c r="BC161" s="49"/>
      <c r="BD161" s="3"/>
      <c r="BE161" s="36"/>
      <c r="BF161" s="36"/>
    </row>
    <row r="162" spans="1:58">
      <c r="A162" s="33"/>
      <c r="B162" s="33"/>
      <c r="C162" s="3"/>
      <c r="D162" s="38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51"/>
      <c r="V162" s="19"/>
      <c r="W162" s="19"/>
      <c r="X162" s="3"/>
      <c r="Y162" s="49"/>
      <c r="Z162" s="49"/>
      <c r="AA162" s="3"/>
      <c r="AB162" s="49"/>
      <c r="AC162" s="49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49"/>
      <c r="AZ162" s="49"/>
      <c r="BA162" s="49"/>
      <c r="BB162" s="49"/>
      <c r="BC162" s="49"/>
      <c r="BD162" s="3"/>
      <c r="BE162" s="36"/>
      <c r="BF162" s="36"/>
    </row>
    <row r="163" spans="1:58">
      <c r="A163" s="33"/>
      <c r="B163" s="33"/>
      <c r="C163" s="3"/>
      <c r="D163" s="38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51"/>
      <c r="V163" s="19"/>
      <c r="W163" s="19"/>
      <c r="X163" s="3"/>
      <c r="Y163" s="49"/>
      <c r="Z163" s="49"/>
      <c r="AA163" s="3"/>
      <c r="AB163" s="49"/>
      <c r="AC163" s="49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49"/>
      <c r="AZ163" s="49"/>
      <c r="BA163" s="49"/>
      <c r="BB163" s="49"/>
      <c r="BC163" s="49"/>
      <c r="BD163" s="3"/>
      <c r="BE163" s="36"/>
      <c r="BF163" s="36"/>
    </row>
    <row r="164" spans="1:58">
      <c r="A164" s="33"/>
      <c r="B164" s="33"/>
      <c r="C164" s="3"/>
      <c r="D164" s="38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51"/>
      <c r="V164" s="19"/>
      <c r="W164" s="19"/>
      <c r="X164" s="3"/>
      <c r="Y164" s="49"/>
      <c r="Z164" s="49"/>
      <c r="AA164" s="3"/>
      <c r="AB164" s="49"/>
      <c r="AC164" s="49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49"/>
      <c r="AZ164" s="49"/>
      <c r="BA164" s="49"/>
      <c r="BB164" s="49"/>
      <c r="BC164" s="49"/>
      <c r="BD164" s="3"/>
      <c r="BE164" s="36"/>
      <c r="BF164" s="36"/>
    </row>
    <row r="165" spans="1:58">
      <c r="A165" s="33"/>
      <c r="B165" s="33"/>
      <c r="C165" s="3"/>
      <c r="D165" s="38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51"/>
      <c r="V165" s="19"/>
      <c r="W165" s="19"/>
      <c r="X165" s="3"/>
      <c r="Y165" s="49"/>
      <c r="Z165" s="49"/>
      <c r="AA165" s="3"/>
      <c r="AB165" s="49"/>
      <c r="AC165" s="49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49"/>
      <c r="AZ165" s="49"/>
      <c r="BA165" s="49"/>
      <c r="BB165" s="49"/>
      <c r="BC165" s="49"/>
      <c r="BD165" s="3"/>
      <c r="BE165" s="36"/>
      <c r="BF165" s="36"/>
    </row>
    <row r="166" spans="1:58">
      <c r="A166" s="33"/>
      <c r="B166" s="33"/>
      <c r="C166" s="3"/>
      <c r="D166" s="38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51"/>
      <c r="V166" s="19"/>
      <c r="W166" s="19"/>
      <c r="X166" s="3"/>
      <c r="Y166" s="49"/>
      <c r="Z166" s="49"/>
      <c r="AA166" s="3"/>
      <c r="AB166" s="49"/>
      <c r="AC166" s="49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49"/>
      <c r="AZ166" s="49"/>
      <c r="BA166" s="49"/>
      <c r="BB166" s="49"/>
      <c r="BC166" s="49"/>
      <c r="BD166" s="3"/>
      <c r="BE166" s="36"/>
      <c r="BF166" s="36"/>
    </row>
    <row r="167" spans="1:58">
      <c r="A167" s="33"/>
      <c r="B167" s="33"/>
      <c r="C167" s="3"/>
      <c r="D167" s="38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51"/>
      <c r="V167" s="19"/>
      <c r="W167" s="19"/>
      <c r="X167" s="3"/>
      <c r="Y167" s="49"/>
      <c r="Z167" s="49"/>
      <c r="AA167" s="3"/>
      <c r="AB167" s="49"/>
      <c r="AC167" s="49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49"/>
      <c r="AZ167" s="49"/>
      <c r="BA167" s="49"/>
      <c r="BB167" s="49"/>
      <c r="BC167" s="49"/>
      <c r="BD167" s="3"/>
      <c r="BE167" s="36"/>
      <c r="BF167" s="36"/>
    </row>
    <row r="168" spans="1:58">
      <c r="A168" s="33"/>
      <c r="B168" s="33"/>
      <c r="C168" s="3"/>
      <c r="D168" s="38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51"/>
      <c r="V168" s="19"/>
      <c r="W168" s="19"/>
      <c r="X168" s="3"/>
      <c r="Y168" s="49"/>
      <c r="Z168" s="49"/>
      <c r="AA168" s="3"/>
      <c r="AB168" s="49"/>
      <c r="AC168" s="49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49"/>
      <c r="AZ168" s="49"/>
      <c r="BA168" s="49"/>
      <c r="BB168" s="49"/>
      <c r="BC168" s="49"/>
      <c r="BD168" s="3"/>
      <c r="BE168" s="36"/>
      <c r="BF168" s="36"/>
    </row>
    <row r="169" spans="1:58">
      <c r="A169" s="33"/>
      <c r="B169" s="33"/>
      <c r="C169" s="3"/>
      <c r="D169" s="38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51"/>
      <c r="V169" s="19"/>
      <c r="W169" s="19"/>
      <c r="X169" s="3"/>
      <c r="Y169" s="49"/>
      <c r="Z169" s="49"/>
      <c r="AA169" s="3"/>
      <c r="AB169" s="49"/>
      <c r="AC169" s="49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49"/>
      <c r="AZ169" s="49"/>
      <c r="BA169" s="49"/>
      <c r="BB169" s="49"/>
      <c r="BC169" s="49"/>
      <c r="BD169" s="3"/>
      <c r="BE169" s="36"/>
      <c r="BF169" s="36"/>
    </row>
    <row r="170" spans="1:58">
      <c r="A170" s="33"/>
      <c r="B170" s="33"/>
      <c r="C170" s="3"/>
      <c r="D170" s="38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19"/>
      <c r="W170" s="19"/>
      <c r="X170" s="3"/>
      <c r="Y170" s="49"/>
      <c r="Z170" s="49"/>
      <c r="AA170" s="3"/>
      <c r="AB170" s="49"/>
      <c r="AC170" s="49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49"/>
      <c r="AZ170" s="49"/>
      <c r="BA170" s="49"/>
      <c r="BB170" s="49"/>
      <c r="BC170" s="49"/>
      <c r="BD170" s="3"/>
      <c r="BE170" s="36"/>
      <c r="BF170" s="36"/>
    </row>
    <row r="171" spans="1:58">
      <c r="A171" s="33"/>
      <c r="B171" s="3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19"/>
      <c r="W171" s="19"/>
      <c r="X171" s="3"/>
      <c r="Y171" s="49"/>
      <c r="Z171" s="49"/>
      <c r="AA171" s="3"/>
      <c r="AB171" s="49"/>
      <c r="AC171" s="49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49"/>
      <c r="AZ171" s="49"/>
      <c r="BA171" s="49"/>
      <c r="BB171" s="49"/>
      <c r="BC171" s="49"/>
      <c r="BD171" s="3"/>
      <c r="BE171" s="36"/>
      <c r="BF171" s="36"/>
    </row>
    <row r="172" spans="1:58">
      <c r="A172" s="33"/>
      <c r="B172" s="3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19"/>
      <c r="W172" s="19"/>
      <c r="X172" s="3"/>
      <c r="Y172" s="49"/>
      <c r="Z172" s="49"/>
      <c r="AA172" s="3"/>
      <c r="AB172" s="49"/>
      <c r="AC172" s="49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49"/>
      <c r="AZ172" s="49"/>
      <c r="BA172" s="49"/>
      <c r="BB172" s="49"/>
      <c r="BC172" s="49"/>
      <c r="BD172" s="3"/>
      <c r="BE172" s="36"/>
      <c r="BF172" s="36"/>
    </row>
    <row r="173" spans="1:58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54"/>
      <c r="Z173" s="54"/>
      <c r="AA173" s="36"/>
      <c r="AB173" s="54"/>
      <c r="AC173" s="54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54"/>
      <c r="AZ173" s="54"/>
      <c r="BA173" s="54"/>
      <c r="BB173" s="54"/>
      <c r="BC173" s="54"/>
      <c r="BD173" s="36"/>
      <c r="BE173" s="36"/>
      <c r="BF173" s="36"/>
    </row>
    <row r="174" spans="1:58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54"/>
      <c r="Z174" s="54"/>
      <c r="AA174" s="36"/>
      <c r="AB174" s="54"/>
      <c r="AC174" s="54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54"/>
      <c r="AZ174" s="54"/>
      <c r="BA174" s="54"/>
      <c r="BB174" s="54"/>
      <c r="BC174" s="54"/>
      <c r="BD174" s="36"/>
      <c r="BE174" s="36"/>
      <c r="BF174" s="36"/>
    </row>
    <row r="175" spans="1:58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54"/>
      <c r="AZ175" s="54"/>
      <c r="BA175" s="54"/>
      <c r="BB175" s="54"/>
      <c r="BC175" s="54"/>
      <c r="BD175" s="36"/>
      <c r="BE175" s="36"/>
      <c r="BF175" s="36"/>
    </row>
    <row r="176" spans="1:58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54"/>
      <c r="AZ176" s="54"/>
      <c r="BA176" s="54"/>
      <c r="BB176" s="54"/>
      <c r="BC176" s="54"/>
      <c r="BD176" s="36"/>
      <c r="BE176" s="36"/>
      <c r="BF176" s="36"/>
    </row>
    <row r="177" spans="3:58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</row>
    <row r="178" spans="3:58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</row>
    <row r="179" spans="3:58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</row>
    <row r="180" spans="3:58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</row>
  </sheetData>
  <mergeCells count="39">
    <mergeCell ref="B6:AD6"/>
    <mergeCell ref="F7:F9"/>
    <mergeCell ref="M8:M9"/>
    <mergeCell ref="G7:J7"/>
    <mergeCell ref="L7:N7"/>
    <mergeCell ref="L8:L9"/>
    <mergeCell ref="K7:K9"/>
    <mergeCell ref="N8:N9"/>
    <mergeCell ref="R8:T9"/>
    <mergeCell ref="U8:W9"/>
    <mergeCell ref="X8:Z9"/>
    <mergeCell ref="AS8:AU9"/>
    <mergeCell ref="AV8:AX9"/>
    <mergeCell ref="O7:O9"/>
    <mergeCell ref="P7:P9"/>
    <mergeCell ref="Q7:Q9"/>
    <mergeCell ref="AM7:AW7"/>
    <mergeCell ref="AJ8:AL9"/>
    <mergeCell ref="AA8:AC9"/>
    <mergeCell ref="AD8:AF9"/>
    <mergeCell ref="AG8:AI9"/>
    <mergeCell ref="AM8:AO9"/>
    <mergeCell ref="AP8:AR9"/>
    <mergeCell ref="A108:BC108"/>
    <mergeCell ref="AY1:BC1"/>
    <mergeCell ref="A12:B12"/>
    <mergeCell ref="A69:B69"/>
    <mergeCell ref="A7:A9"/>
    <mergeCell ref="B7:B9"/>
    <mergeCell ref="C7:C9"/>
    <mergeCell ref="D7:D9"/>
    <mergeCell ref="E7:E9"/>
    <mergeCell ref="G8:G9"/>
    <mergeCell ref="H8:J8"/>
    <mergeCell ref="R7:AL7"/>
    <mergeCell ref="AY2:BC5"/>
    <mergeCell ref="AY7:BC7"/>
    <mergeCell ref="AY8:AY9"/>
    <mergeCell ref="AZ8:BC8"/>
  </mergeCells>
  <pageMargins left="0.23622047244094491" right="0.23622047244094491" top="0.74803149606299213" bottom="0.74803149606299213" header="0.31496062992125984" footer="0.31496062992125984"/>
  <pageSetup paperSize="9" scale="70" fitToWidth="0" orientation="landscape" r:id="rId1"/>
  <rowBreaks count="2" manualBreakCount="2">
    <brk id="62" max="54" man="1"/>
    <brk id="130" max="56" man="1"/>
  </rowBreaks>
  <colBreaks count="3" manualBreakCount="3">
    <brk id="17" max="129" man="1"/>
    <brk id="33" max="129" man="1"/>
    <brk id="55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Чернышева Татьяна Михайловна</cp:lastModifiedBy>
  <cp:lastPrinted>2021-11-02T10:45:01Z</cp:lastPrinted>
  <dcterms:created xsi:type="dcterms:W3CDTF">2017-02-13T07:26:00Z</dcterms:created>
  <dcterms:modified xsi:type="dcterms:W3CDTF">2021-11-02T15:44:02Z</dcterms:modified>
</cp:coreProperties>
</file>